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215" windowHeight="4605" activeTab="7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</sheets>
  <externalReferences>
    <externalReference r:id="rId11"/>
    <externalReference r:id="rId12"/>
    <externalReference r:id="rId13"/>
  </externalReferences>
  <definedNames>
    <definedName name="A" localSheetId="5">'[3]Fertility rates 1970, 2002(CoE)'!#REF!</definedName>
    <definedName name="A" localSheetId="6">'[2]Fertility rates 1970, 2002(CoE)'!#REF!</definedName>
    <definedName name="A">'[1]Fertility rates 1970, 2004(CoE)'!#REF!</definedName>
    <definedName name="AB" localSheetId="5">'[3]Fertility rates 1970, 2002(CoE)'!#REF!</definedName>
    <definedName name="AB" localSheetId="6">'[2]Fertility rates 1970, 2002(CoE)'!#REF!</definedName>
    <definedName name="AB">'[1]Fertility rates 1970, 2004(CoE)'!#REF!</definedName>
    <definedName name="AND" localSheetId="5">'[3]Fertility rates 1970, 2002(CoE)'!#REF!</definedName>
    <definedName name="AND" localSheetId="6">'[2]Fertility rates 1970, 2002(CoE)'!#REF!</definedName>
    <definedName name="AND">'[1]Fertility rates 1970, 2004(CoE)'!#REF!</definedName>
    <definedName name="AR" localSheetId="5">'[3]Fertility rates 1970, 2002(CoE)'!#REF!</definedName>
    <definedName name="AR" localSheetId="6">'[2]Fertility rates 1970, 2002(CoE)'!#REF!</definedName>
    <definedName name="AR">'[1]Fertility rates 1970, 2004(CoE)'!#REF!</definedName>
    <definedName name="AZ" localSheetId="5">'[3]Fertility rates 1970, 2002(CoE)'!#REF!</definedName>
    <definedName name="AZ" localSheetId="6">'[2]Fertility rates 1970, 2002(CoE)'!#REF!</definedName>
    <definedName name="AZ">'[1]Fertility rates 1970, 2004(CoE)'!#REF!</definedName>
    <definedName name="B" localSheetId="5">'[3]Fertility rates 1970, 2002(CoE)'!#REF!</definedName>
    <definedName name="B" localSheetId="6">'[2]Fertility rates 1970, 2002(CoE)'!#REF!</definedName>
    <definedName name="B">'[1]Fertility rates 1970, 2004(CoE)'!#REF!</definedName>
    <definedName name="BE" localSheetId="5">'[3]Fertility rates 1970, 2002(CoE)'!#REF!</definedName>
    <definedName name="BE" localSheetId="6">'[2]Fertility rates 1970, 2002(CoE)'!#REF!</definedName>
    <definedName name="BE">'[1]Fertility rates 1970, 2004(CoE)'!#REF!</definedName>
    <definedName name="BG" localSheetId="5">'[3]Fertility rates 1970, 2002(CoE)'!#REF!</definedName>
    <definedName name="BG" localSheetId="6">'[2]Fertility rates 1970, 2002(CoE)'!#REF!</definedName>
    <definedName name="BG">'[1]Fertility rates 1970, 2004(CoE)'!#REF!</definedName>
    <definedName name="BH" localSheetId="5">'[3]Fertility rates 1970, 2002(CoE)'!#REF!</definedName>
    <definedName name="BH" localSheetId="6">'[2]Fertility rates 1970, 2002(CoE)'!#REF!</definedName>
    <definedName name="BH">'[1]Fertility rates 1970, 2004(CoE)'!#REF!</definedName>
    <definedName name="CH" localSheetId="5">'[3]Fertility rates 1970, 2002(CoE)'!#REF!</definedName>
    <definedName name="CH" localSheetId="6">'[2]Fertility rates 1970, 2002(CoE)'!#REF!</definedName>
    <definedName name="CH">'[1]Fertility rates 1970, 2004(CoE)'!#REF!</definedName>
    <definedName name="Country" localSheetId="5">'[3]Fertility rates 1970, 2002(CoE)'!$A$3</definedName>
    <definedName name="Country" localSheetId="6">'[2]Fertility rates 1970, 2002(CoE)'!$A$3</definedName>
    <definedName name="Country">'[1]Fertility rates 1970, 2004(CoE)'!$A$3</definedName>
    <definedName name="Countrybis" localSheetId="5">'[3]Fertility rates 1970, 2002(CoE)'!#REF!</definedName>
    <definedName name="Countrybis" localSheetId="6">'[2]Fertility rates 1970, 2002(CoE)'!#REF!</definedName>
    <definedName name="Countrybis">'[1]Fertility rates 1970, 2004(CoE)'!#REF!</definedName>
    <definedName name="CR" localSheetId="5">'[3]Fertility rates 1970, 2002(CoE)'!#REF!</definedName>
    <definedName name="CR" localSheetId="6">'[2]Fertility rates 1970, 2002(CoE)'!#REF!</definedName>
    <definedName name="CR">'[1]Fertility rates 1970, 2004(CoE)'!#REF!</definedName>
    <definedName name="CY" localSheetId="5">'[3]Fertility rates 1970, 2002(CoE)'!#REF!</definedName>
    <definedName name="CY" localSheetId="6">'[2]Fertility rates 1970, 2002(CoE)'!#REF!</definedName>
    <definedName name="CY">'[1]Fertility rates 1970, 2004(CoE)'!#REF!</definedName>
    <definedName name="D" localSheetId="5">'[3]Fertility rates 1970, 2002(CoE)'!#REF!</definedName>
    <definedName name="D" localSheetId="6">'[2]Fertility rates 1970, 2002(CoE)'!#REF!</definedName>
    <definedName name="D">'[1]Fertility rates 1970, 2004(CoE)'!#REF!</definedName>
    <definedName name="DD" localSheetId="5">'[3]Fertility rates 1970, 2002(CoE)'!#REF!</definedName>
    <definedName name="DD" localSheetId="6">'[2]Fertility rates 1970, 2002(CoE)'!#REF!</definedName>
    <definedName name="DD">'[1]Fertility rates 1970, 2004(CoE)'!#REF!</definedName>
    <definedName name="DK" localSheetId="5">'[3]Fertility rates 1970, 2002(CoE)'!#REF!</definedName>
    <definedName name="DK" localSheetId="6">'[2]Fertility rates 1970, 2002(CoE)'!#REF!</definedName>
    <definedName name="DK">'[1]Fertility rates 1970, 2004(CoE)'!#REF!</definedName>
    <definedName name="E" localSheetId="5">'[3]Fertility rates 1970, 2002(CoE)'!#REF!</definedName>
    <definedName name="E" localSheetId="6">'[2]Fertility rates 1970, 2002(CoE)'!#REF!</definedName>
    <definedName name="E">'[1]Fertility rates 1970, 2004(CoE)'!#REF!</definedName>
    <definedName name="ES" localSheetId="5">'[3]Fertility rates 1970, 2002(CoE)'!#REF!</definedName>
    <definedName name="ES" localSheetId="6">'[2]Fertility rates 1970, 2002(CoE)'!#REF!</definedName>
    <definedName name="ES">'[1]Fertility rates 1970, 2004(CoE)'!#REF!</definedName>
    <definedName name="F" localSheetId="5">'[3]Fertility rates 1970, 2002(CoE)'!#REF!</definedName>
    <definedName name="F" localSheetId="6">'[2]Fertility rates 1970, 2002(CoE)'!#REF!</definedName>
    <definedName name="F">'[1]Fertility rates 1970, 2004(CoE)'!#REF!</definedName>
    <definedName name="FL" localSheetId="5">'[3]Fertility rates 1970, 2002(CoE)'!#REF!</definedName>
    <definedName name="FL" localSheetId="6">'[2]Fertility rates 1970, 2002(CoE)'!#REF!</definedName>
    <definedName name="FL">'[1]Fertility rates 1970, 2004(CoE)'!#REF!</definedName>
    <definedName name="FYR" localSheetId="5">'[3]Fertility rates 1970, 2002(CoE)'!#REF!</definedName>
    <definedName name="FYR" localSheetId="6">'[2]Fertility rates 1970, 2002(CoE)'!#REF!</definedName>
    <definedName name="FYR">'[1]Fertility rates 1970, 2004(CoE)'!#REF!</definedName>
    <definedName name="G" localSheetId="5">'[3]Fertility rates 1970, 2002(CoE)'!#REF!</definedName>
    <definedName name="G" localSheetId="6">'[2]Fertility rates 1970, 2002(CoE)'!#REF!</definedName>
    <definedName name="G">'[1]Fertility rates 1970, 2004(CoE)'!#REF!</definedName>
    <definedName name="GE" localSheetId="5">'[3]Fertility rates 1970, 2002(CoE)'!#REF!</definedName>
    <definedName name="GE" localSheetId="6">'[2]Fertility rates 1970, 2002(CoE)'!#REF!</definedName>
    <definedName name="GE">'[1]Fertility rates 1970, 2004(CoE)'!#REF!</definedName>
    <definedName name="H" localSheetId="5">'[3]Fertility rates 1970, 2002(CoE)'!#REF!</definedName>
    <definedName name="H" localSheetId="6">'[2]Fertility rates 1970, 2002(CoE)'!#REF!</definedName>
    <definedName name="H">'[1]Fertility rates 1970, 2004(CoE)'!#REF!</definedName>
    <definedName name="I" localSheetId="5">'[3]Fertility rates 1970, 2002(CoE)'!#REF!</definedName>
    <definedName name="I" localSheetId="6">'[2]Fertility rates 1970, 2002(CoE)'!#REF!</definedName>
    <definedName name="I">'[1]Fertility rates 1970, 2004(CoE)'!#REF!</definedName>
    <definedName name="IR" localSheetId="5">'[3]Fertility rates 1970, 2002(CoE)'!#REF!</definedName>
    <definedName name="IR" localSheetId="6">'[2]Fertility rates 1970, 2002(CoE)'!#REF!</definedName>
    <definedName name="IR">'[1]Fertility rates 1970, 2004(CoE)'!#REF!</definedName>
    <definedName name="IS" localSheetId="5">'[3]Fertility rates 1970, 2002(CoE)'!#REF!</definedName>
    <definedName name="IS" localSheetId="6">'[2]Fertility rates 1970, 2002(CoE)'!#REF!</definedName>
    <definedName name="IS">'[1]Fertility rates 1970, 2004(CoE)'!#REF!</definedName>
    <definedName name="LE" localSheetId="5">'[3]Fertility rates 1970, 2002(CoE)'!#REF!</definedName>
    <definedName name="LE" localSheetId="6">'[2]Fertility rates 1970, 2002(CoE)'!#REF!</definedName>
    <definedName name="LE">'[1]Fertility rates 1970, 2004(CoE)'!#REF!</definedName>
    <definedName name="LI" localSheetId="5">'[3]Fertility rates 1970, 2002(CoE)'!#REF!</definedName>
    <definedName name="LI" localSheetId="6">'[2]Fertility rates 1970, 2002(CoE)'!#REF!</definedName>
    <definedName name="LI">'[1]Fertility rates 1970, 2004(CoE)'!#REF!</definedName>
    <definedName name="LT" localSheetId="5">'[3]Fertility rates 1970, 2002(CoE)'!#REF!</definedName>
    <definedName name="LT" localSheetId="6">'[2]Fertility rates 1970, 2002(CoE)'!#REF!</definedName>
    <definedName name="LT">'[1]Fertility rates 1970, 2004(CoE)'!#REF!</definedName>
    <definedName name="LU" localSheetId="5">'[3]Fertility rates 1970, 2002(CoE)'!#REF!</definedName>
    <definedName name="LU" localSheetId="6">'[2]Fertility rates 1970, 2002(CoE)'!#REF!</definedName>
    <definedName name="LU">'[1]Fertility rates 1970, 2004(CoE)'!#REF!</definedName>
    <definedName name="MA" localSheetId="5">'[3]Fertility rates 1970, 2002(CoE)'!#REF!</definedName>
    <definedName name="MA" localSheetId="6">'[2]Fertility rates 1970, 2002(CoE)'!#REF!</definedName>
    <definedName name="MA">'[1]Fertility rates 1970, 2004(CoE)'!#REF!</definedName>
    <definedName name="MOL" localSheetId="5">'[3]Fertility rates 1970, 2002(CoE)'!#REF!</definedName>
    <definedName name="MOL" localSheetId="6">'[2]Fertility rates 1970, 2002(CoE)'!#REF!</definedName>
    <definedName name="MOL">'[1]Fertility rates 1970, 2004(CoE)'!#REF!</definedName>
    <definedName name="N" localSheetId="5">'[3]Fertility rates 1970, 2002(CoE)'!#REF!</definedName>
    <definedName name="N" localSheetId="6">'[2]Fertility rates 1970, 2002(CoE)'!#REF!</definedName>
    <definedName name="N">'[1]Fertility rates 1970, 2004(CoE)'!#REF!</definedName>
    <definedName name="NL" localSheetId="5">'[3]Fertility rates 1970, 2002(CoE)'!#REF!</definedName>
    <definedName name="NL" localSheetId="6">'[2]Fertility rates 1970, 2002(CoE)'!#REF!</definedName>
    <definedName name="NL">'[1]Fertility rates 1970, 2004(CoE)'!#REF!</definedName>
    <definedName name="P" localSheetId="5">'[3]Fertility rates 1970, 2002(CoE)'!#REF!</definedName>
    <definedName name="P" localSheetId="6">'[2]Fertility rates 1970, 2002(CoE)'!#REF!</definedName>
    <definedName name="P">'[1]Fertility rates 1970, 2004(CoE)'!#REF!</definedName>
    <definedName name="Pays" localSheetId="5">'[3]Fertility rates 1970, 2002(CoE)'!#REF!</definedName>
    <definedName name="Pays" localSheetId="6">'[2]Fertility rates 1970, 2002(CoE)'!#REF!</definedName>
    <definedName name="Pays">'[1]Fertility rates 1970, 2004(CoE)'!#REF!</definedName>
    <definedName name="Paysbis" localSheetId="5">'[3]Fertility rates 1970, 2002(CoE)'!#REF!</definedName>
    <definedName name="Paysbis" localSheetId="6">'[2]Fertility rates 1970, 2002(CoE)'!#REF!</definedName>
    <definedName name="Paysbis">'[1]Fertility rates 1970, 2004(CoE)'!#REF!</definedName>
    <definedName name="PL" localSheetId="5">'[3]Fertility rates 1970, 2002(CoE)'!#REF!</definedName>
    <definedName name="PL" localSheetId="6">'[2]Fertility rates 1970, 2002(CoE)'!#REF!</definedName>
    <definedName name="PL">'[1]Fertility rates 1970, 2004(CoE)'!#REF!</definedName>
    <definedName name="RFA" localSheetId="5">'[3]Fertility rates 1970, 2002(CoE)'!#REF!</definedName>
    <definedName name="RFA" localSheetId="6">'[2]Fertility rates 1970, 2002(CoE)'!#REF!</definedName>
    <definedName name="RFA">'[1]Fertility rates 1970, 2004(CoE)'!#REF!</definedName>
    <definedName name="RM" localSheetId="5">'[3]Fertility rates 1970, 2002(CoE)'!#REF!</definedName>
    <definedName name="RM" localSheetId="6">'[2]Fertility rates 1970, 2002(CoE)'!#REF!</definedName>
    <definedName name="RM">'[1]Fertility rates 1970, 2004(CoE)'!#REF!</definedName>
    <definedName name="RT" localSheetId="5">'[3]Fertility rates 1970, 2002(CoE)'!#REF!</definedName>
    <definedName name="RT" localSheetId="6">'[2]Fertility rates 1970, 2002(CoE)'!#REF!</definedName>
    <definedName name="RT">'[1]Fertility rates 1970, 2004(CoE)'!#REF!</definedName>
    <definedName name="RU" localSheetId="5">'[3]Fertility rates 1970, 2002(CoE)'!#REF!</definedName>
    <definedName name="RU" localSheetId="6">'[2]Fertility rates 1970, 2002(CoE)'!#REF!</definedName>
    <definedName name="RU">'[1]Fertility rates 1970, 2004(CoE)'!#REF!</definedName>
    <definedName name="S" localSheetId="5">'[3]Fertility rates 1970, 2002(CoE)'!#REF!</definedName>
    <definedName name="S" localSheetId="6">'[2]Fertility rates 1970, 2002(CoE)'!#REF!</definedName>
    <definedName name="S">'[1]Fertility rates 1970, 2004(CoE)'!#REF!</definedName>
    <definedName name="SL" localSheetId="5">'[3]Fertility rates 1970, 2002(CoE)'!#REF!</definedName>
    <definedName name="SL" localSheetId="6">'[2]Fertility rates 1970, 2002(CoE)'!#REF!</definedName>
    <definedName name="SL">'[1]Fertility rates 1970, 2004(CoE)'!#REF!</definedName>
    <definedName name="SM" localSheetId="5">'[3]Fertility rates 1970, 2002(CoE)'!#REF!</definedName>
    <definedName name="SM" localSheetId="6">'[2]Fertility rates 1970, 2002(CoE)'!#REF!</definedName>
    <definedName name="SM">'[1]Fertility rates 1970, 2004(CoE)'!#REF!</definedName>
    <definedName name="SV" localSheetId="5">'[3]Fertility rates 1970, 2002(CoE)'!#REF!</definedName>
    <definedName name="SV" localSheetId="6">'[2]Fertility rates 1970, 2002(CoE)'!#REF!</definedName>
    <definedName name="SV">'[1]Fertility rates 1970, 2004(CoE)'!#REF!</definedName>
    <definedName name="TAB3.3A" localSheetId="5">'[3]Fertility rates 1970, 2002(CoE)'!$C$4:$C$31</definedName>
    <definedName name="TAB3.3A" localSheetId="6">'[2]Fertility rates 1970, 2002(CoE)'!$C$4:$C$31</definedName>
    <definedName name="TAB3.3A">'[1]Fertility rates 1970, 2004(CoE)'!$C$4:$C$31</definedName>
    <definedName name="TAB3.3B" localSheetId="5">'[3]Fertility rates 1970, 2002(CoE)'!#REF!</definedName>
    <definedName name="TAB3.3B" localSheetId="6">'[2]Fertility rates 1970, 2002(CoE)'!#REF!</definedName>
    <definedName name="TAB3.3B">'[1]Fertility rates 1970, 2004(CoE)'!#REF!</definedName>
    <definedName name="TABLE" localSheetId="2">'Figure 3'!$A$39:$C$47</definedName>
    <definedName name="TU" localSheetId="5">'[3]Fertility rates 1970, 2002(CoE)'!#REF!</definedName>
    <definedName name="TU" localSheetId="6">'[2]Fertility rates 1970, 2002(CoE)'!#REF!</definedName>
    <definedName name="TU">'[1]Fertility rates 1970, 2004(CoE)'!#REF!</definedName>
    <definedName name="UK" localSheetId="5">'[3]Fertility rates 1970, 2002(CoE)'!#REF!</definedName>
    <definedName name="UK" localSheetId="6">'[2]Fertility rates 1970, 2002(CoE)'!#REF!</definedName>
    <definedName name="UK">'[1]Fertility rates 1970, 2004(CoE)'!#REF!</definedName>
    <definedName name="UKR" localSheetId="5">'[3]Fertility rates 1970, 2002(CoE)'!#REF!</definedName>
    <definedName name="UKR" localSheetId="6">'[2]Fertility rates 1970, 2002(CoE)'!#REF!</definedName>
    <definedName name="UKR">'[1]Fertility rates 1970, 2004(CoE)'!#REF!</definedName>
    <definedName name="YU" localSheetId="5">'[3]Fertility rates 1970, 2002(CoE)'!#REF!</definedName>
    <definedName name="YU" localSheetId="6">'[2]Fertility rates 1970, 2002(CoE)'!#REF!</definedName>
    <definedName name="YU">'[1]Fertility rates 1970, 2004(CoE)'!#REF!</definedName>
    <definedName name="Zone_impres_MI" localSheetId="5">'[3]Fertility rates 1970, 2002(CoE)'!$A$1:$C$31</definedName>
    <definedName name="Zone_impres_MI" localSheetId="6">'[2]Fertility rates 1970, 2002(CoE)'!$A$1:$C$31</definedName>
    <definedName name="Zone_impres_MI">'[1]Fertility rates 1970, 2004(CoE)'!$A$1:$C$31</definedName>
  </definedNames>
  <calcPr fullCalcOnLoad="1"/>
</workbook>
</file>

<file path=xl/sharedStrings.xml><?xml version="1.0" encoding="utf-8"?>
<sst xmlns="http://schemas.openxmlformats.org/spreadsheetml/2006/main" count="186" uniqueCount="107">
  <si>
    <t>Figure 1  Population, 1841 - 2006</t>
  </si>
  <si>
    <t>Years</t>
  </si>
  <si>
    <t>State</t>
  </si>
  <si>
    <t>Millions</t>
  </si>
  <si>
    <t>Figure 2 - Components of population changes 1926-2006</t>
  </si>
  <si>
    <t>Natural increase</t>
  </si>
  <si>
    <t>Change in population</t>
  </si>
  <si>
    <t>Estimated net migration</t>
  </si>
  <si>
    <t>26-36</t>
  </si>
  <si>
    <t>36-46</t>
  </si>
  <si>
    <t>46-51</t>
  </si>
  <si>
    <t>51-56</t>
  </si>
  <si>
    <t>56-61</t>
  </si>
  <si>
    <t>61-66</t>
  </si>
  <si>
    <t>66-71</t>
  </si>
  <si>
    <t>71-79</t>
  </si>
  <si>
    <t>79-81</t>
  </si>
  <si>
    <t>81-86</t>
  </si>
  <si>
    <t>86-91</t>
  </si>
  <si>
    <t>91-96</t>
  </si>
  <si>
    <t>96-02</t>
  </si>
  <si>
    <t>02-06</t>
  </si>
  <si>
    <t>Total births, 1960-2006</t>
  </si>
  <si>
    <t>Births</t>
  </si>
  <si>
    <t>Figure 4  Total fertility rates for selected countries, 1980 and 2006</t>
  </si>
  <si>
    <t>1980 - 2006</t>
  </si>
  <si>
    <t>Iceland</t>
  </si>
  <si>
    <t>France</t>
  </si>
  <si>
    <t>Norway</t>
  </si>
  <si>
    <t>IRELAND</t>
  </si>
  <si>
    <t>Sweden</t>
  </si>
  <si>
    <t>UK</t>
  </si>
  <si>
    <t>Finland</t>
  </si>
  <si>
    <t>Denmark</t>
  </si>
  <si>
    <t>Netherlands</t>
  </si>
  <si>
    <t>Luxembourg</t>
  </si>
  <si>
    <t>Belgium</t>
  </si>
  <si>
    <t>Estonia</t>
  </si>
  <si>
    <t>Cyprus</t>
  </si>
  <si>
    <t>Switzerland</t>
  </si>
  <si>
    <t>Malta</t>
  </si>
  <si>
    <t>Austria</t>
  </si>
  <si>
    <t>Greece</t>
  </si>
  <si>
    <t>Bulgaria</t>
  </si>
  <si>
    <t>Spain</t>
  </si>
  <si>
    <t>Portugal</t>
  </si>
  <si>
    <t>Latvia</t>
  </si>
  <si>
    <t>Hungary</t>
  </si>
  <si>
    <t>Czech Rep.</t>
  </si>
  <si>
    <t>Italy</t>
  </si>
  <si>
    <t>Germany</t>
  </si>
  <si>
    <t>Romania</t>
  </si>
  <si>
    <t>Slovenia</t>
  </si>
  <si>
    <t>Lithuania</t>
  </si>
  <si>
    <t>Poland</t>
  </si>
  <si>
    <t>Slovak Rep.</t>
  </si>
  <si>
    <t>Std Dev</t>
  </si>
  <si>
    <t>Mean</t>
  </si>
  <si>
    <t>Coeff of Variation</t>
  </si>
  <si>
    <t>Figure 5  Actual and projected (M1) labour force participation rates for persons aged 15 years and over</t>
  </si>
  <si>
    <t>Males (single + married)</t>
  </si>
  <si>
    <t xml:space="preserve">Females - married </t>
  </si>
  <si>
    <t>Females - single</t>
  </si>
  <si>
    <t>1991</t>
  </si>
  <si>
    <t>1996</t>
  </si>
  <si>
    <t>2001</t>
  </si>
  <si>
    <t>2006</t>
  </si>
  <si>
    <t>2011</t>
  </si>
  <si>
    <t>2016</t>
  </si>
  <si>
    <t>2021</t>
  </si>
  <si>
    <t>Total population</t>
  </si>
  <si>
    <t>Total labour force</t>
  </si>
  <si>
    <t>Total</t>
  </si>
  <si>
    <t>Actual and projected (M2F1) dependency ratios, 1926-2041</t>
  </si>
  <si>
    <t xml:space="preserve"> </t>
  </si>
  <si>
    <t>Young dependency ratio</t>
  </si>
  <si>
    <t>Old dependency ratio</t>
  </si>
  <si>
    <t>Total dependency ratio</t>
  </si>
  <si>
    <t>0-14</t>
  </si>
  <si>
    <t>15-64</t>
  </si>
  <si>
    <t>65+</t>
  </si>
  <si>
    <t>Figure 7  Population pyramids for 2006 and 2041 (M0F2)</t>
  </si>
  <si>
    <t>0 -   4</t>
  </si>
  <si>
    <t>5 -  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</si>
  <si>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</si>
  <si>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</si>
  <si>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</si>
  <si>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</si>
  <si>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</si>
  <si>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</si>
  <si>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</si>
  <si>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</si>
  <si>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</si>
  <si>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</si>
  <si>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</si>
  <si>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</si>
  <si>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</si>
  <si>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</si>
  <si>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</si>
  <si>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</si>
  <si>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</si>
  <si>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 xml:space="preserve">95+   </t>
  </si>
  <si>
    <t>10 -  14</t>
  </si>
  <si>
    <t>15 -  19</t>
  </si>
  <si>
    <t>Males</t>
  </si>
  <si>
    <t>Females</t>
  </si>
  <si>
    <t>Figure 6  Population pyramids for 2006 and 2041 (M1F1)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</si>
</sst>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00"/>
    <numFmt numFmtId="171" formatCode="0.0000"/>
    <numFmt numFmtId="172" formatCode="0.00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General_)"/>
    <numFmt numFmtId="191" formatCode="0.00_)"/>
    <numFmt numFmtId="192" formatCode="0_)"/>
    <numFmt numFmtId="193" formatCode="0.0_)"/>
    <numFmt numFmtId="194" formatCode="#,##0.00_);\(#,##0.00\)"/>
    <numFmt numFmtId="195" formatCode="0.0_______)"/>
    <numFmt numFmtId="196" formatCode="0.0%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"/>
    <numFmt numFmtId="204" formatCode="#,##0.000"/>
  </numFmts>
  <fonts count="23">
    <font>
      <sz val="10"/>
      <name val="Arial"/>
      <family val="0"/>
    </font>
    <font>
      <b/>
      <u val="single"/>
      <sz val="10"/>
      <name val="Arial"/>
      <family val="2"/>
    </font>
    <font>
      <sz val="11"/>
      <name val="Arial"/>
      <family val="0"/>
    </font>
    <font>
      <b/>
      <sz val="6.75"/>
      <name val="Arial"/>
      <family val="2"/>
    </font>
    <font>
      <sz val="11.5"/>
      <name val="Arial"/>
      <family val="0"/>
    </font>
    <font>
      <sz val="6.7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4.75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sz val="9.5"/>
      <name val="Arial"/>
      <family val="0"/>
    </font>
    <font>
      <b/>
      <sz val="9"/>
      <name val="Arial"/>
      <family val="2"/>
    </font>
    <font>
      <b/>
      <sz val="6.5"/>
      <name val="Arial"/>
      <family val="2"/>
    </font>
    <font>
      <sz val="5.75"/>
      <name val="Arial"/>
      <family val="2"/>
    </font>
    <font>
      <sz val="10"/>
      <name val="Helvetica"/>
      <family val="0"/>
    </font>
    <font>
      <sz val="10"/>
      <name val="Times New Roman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sz val="7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38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85" fontId="12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19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90" fontId="1" fillId="0" borderId="0" xfId="60" applyFont="1" applyAlignment="1" applyProtection="1">
      <alignment horizontal="left"/>
      <protection locked="0"/>
    </xf>
    <xf numFmtId="190" fontId="0" fillId="0" borderId="0" xfId="60" applyFont="1" applyAlignment="1">
      <alignment horizontal="center"/>
      <protection/>
    </xf>
    <xf numFmtId="190" fontId="0" fillId="0" borderId="0" xfId="60" applyFont="1" applyAlignment="1" applyProtection="1">
      <alignment horizontal="center"/>
      <protection/>
    </xf>
    <xf numFmtId="190" fontId="0" fillId="0" borderId="0" xfId="60" applyFont="1" applyProtection="1">
      <alignment/>
      <protection/>
    </xf>
    <xf numFmtId="190" fontId="0" fillId="0" borderId="0" xfId="60" applyFont="1" applyAlignment="1" applyProtection="1">
      <alignment horizontal="left"/>
      <protection locked="0"/>
    </xf>
    <xf numFmtId="190" fontId="0" fillId="0" borderId="0" xfId="60" applyFont="1">
      <alignment/>
      <protection/>
    </xf>
    <xf numFmtId="1" fontId="0" fillId="0" borderId="0" xfId="60" applyNumberFormat="1" applyFont="1" applyAlignment="1">
      <alignment horizontal="center"/>
      <protection/>
    </xf>
    <xf numFmtId="1" fontId="0" fillId="0" borderId="0" xfId="6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203" fontId="15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 wrapText="1"/>
    </xf>
    <xf numFmtId="173" fontId="1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03" fontId="0" fillId="0" borderId="0" xfId="0" applyNumberFormat="1" applyFont="1" applyBorder="1" applyAlignment="1">
      <alignment/>
    </xf>
    <xf numFmtId="203" fontId="0" fillId="0" borderId="0" xfId="0" applyNumberFormat="1" applyFont="1" applyBorder="1" applyAlignment="1">
      <alignment horizontal="right" wrapText="1"/>
    </xf>
    <xf numFmtId="203" fontId="10" fillId="0" borderId="0" xfId="0" applyNumberFormat="1" applyFont="1" applyBorder="1" applyAlignment="1">
      <alignment/>
    </xf>
    <xf numFmtId="203" fontId="10" fillId="0" borderId="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203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17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54">
    <cellStyle name="Normal" xfId="0"/>
    <cellStyle name="Comma" xfId="15"/>
    <cellStyle name="Comma [0]" xfId="16"/>
    <cellStyle name="Comma [0]_2001 single year of age data" xfId="17"/>
    <cellStyle name="Comma [0]_Book6 Chart 1" xfId="18"/>
    <cellStyle name="Comma [0]_CNGL" xfId="19"/>
    <cellStyle name="Comma [0]_Fertility rates in Europe" xfId="20"/>
    <cellStyle name="Comma [0]_Figure 2" xfId="21"/>
    <cellStyle name="Comma [0]_Population pyramids 2001-2036" xfId="22"/>
    <cellStyle name="Comma_2001 single year of age data" xfId="23"/>
    <cellStyle name="Comma_Book6 Chart 1" xfId="24"/>
    <cellStyle name="Comma_CNGL" xfId="25"/>
    <cellStyle name="Comma_Fertility rates in Europe" xfId="26"/>
    <cellStyle name="Comma_Figure 2" xfId="27"/>
    <cellStyle name="Comma_Population pyramids 2001-2036" xfId="28"/>
    <cellStyle name="Currency" xfId="29"/>
    <cellStyle name="Currency [0]" xfId="30"/>
    <cellStyle name="Currency [0]_2001 single year of age data" xfId="31"/>
    <cellStyle name="Currency [0]_Book6 Chart 1" xfId="32"/>
    <cellStyle name="Currency [0]_CNGL" xfId="33"/>
    <cellStyle name="Currency [0]_Fertility rates in Europe" xfId="34"/>
    <cellStyle name="Currency [0]_Figure 2" xfId="35"/>
    <cellStyle name="Currency [0]_Figures 1-8" xfId="36"/>
    <cellStyle name="Currency [0]_Figures 1-8.xls Chart 1" xfId="37"/>
    <cellStyle name="Currency [0]_Figures 1-8.xls Chart 2" xfId="38"/>
    <cellStyle name="Currency [0]_Population pyramids 2001-2036" xfId="39"/>
    <cellStyle name="Currency [0]_T1 M1F1 release1" xfId="40"/>
    <cellStyle name="Currency [0]_TA8 M0F2 release1" xfId="41"/>
    <cellStyle name="Currency [0]_Table1 M1f1.xls Chart 1" xfId="42"/>
    <cellStyle name="Currency [0]_Table1 M1f1.xls Chart 2" xfId="43"/>
    <cellStyle name="Currency_2001 single year of age data" xfId="44"/>
    <cellStyle name="Currency_Book6 Chart 1" xfId="45"/>
    <cellStyle name="Currency_CNGL" xfId="46"/>
    <cellStyle name="Currency_Fertility rates in Europe" xfId="47"/>
    <cellStyle name="Currency_Figure 2" xfId="48"/>
    <cellStyle name="Currency_Figures 1-8" xfId="49"/>
    <cellStyle name="Currency_Figures 1-8.xls Chart 1" xfId="50"/>
    <cellStyle name="Currency_Figures 1-8.xls Chart 2" xfId="51"/>
    <cellStyle name="Currency_Population pyramids 2001-2036" xfId="52"/>
    <cellStyle name="Currency_T1 M1F1 release1" xfId="53"/>
    <cellStyle name="Currency_TA8 M0F2 release1" xfId="54"/>
    <cellStyle name="Currency_Table1 M1f1.xls Chart 1" xfId="55"/>
    <cellStyle name="Currency_Table1 M1f1.xls Chart 2" xfId="56"/>
    <cellStyle name="Hyperlink" xfId="57"/>
    <cellStyle name="Normal_ausgender" xfId="58"/>
    <cellStyle name="Normal_CNGL" xfId="59"/>
    <cellStyle name="Normal_Fertility rates in Europe" xfId="60"/>
    <cellStyle name="Normal_POP1M1F196" xfId="61"/>
    <cellStyle name="Normal_POP1M1F296" xfId="62"/>
    <cellStyle name="Normal_POP1M1F396" xfId="63"/>
    <cellStyle name="Normal_POP1M2F196" xfId="64"/>
    <cellStyle name="Normal_POP1M2F296" xfId="65"/>
    <cellStyle name="Normal_POP1M2F396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5175"/>
          <c:h val="0.92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1'!$C$4:$C$26</c:f>
              <c:numCache/>
            </c:numRef>
          </c:xVal>
          <c:yVal>
            <c:numRef>
              <c:f>'Figure 1'!$D$4:$D$26</c:f>
              <c:numCache/>
            </c:numRef>
          </c:yVal>
          <c:smooth val="1"/>
        </c:ser>
        <c:axId val="50419475"/>
        <c:axId val="51122092"/>
      </c:scatterChart>
      <c:valAx>
        <c:axId val="50419475"/>
        <c:scaling>
          <c:orientation val="minMax"/>
          <c:max val="2006"/>
          <c:min val="184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22092"/>
        <c:crossesAt val="2.5"/>
        <c:crossBetween val="midCat"/>
        <c:dispUnits/>
      </c:valAx>
      <c:valAx>
        <c:axId val="51122092"/>
        <c:scaling>
          <c:orientation val="minMax"/>
          <c:max val="6.9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419475"/>
        <c:crossesAt val="1841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3"/>
          <c:h val="0.942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8'!$B$3</c:f>
              <c:strCache>
                <c:ptCount val="1"/>
                <c:pt idx="0">
                  <c:v>Young dependency ratio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8'!$A$4:$A$27</c:f>
              <c:numCache/>
            </c:numRef>
          </c:cat>
          <c:val>
            <c:numRef>
              <c:f>'Figure 8'!$B$4:$B$27</c:f>
              <c:numCache/>
            </c:numRef>
          </c:val>
          <c:smooth val="0"/>
        </c:ser>
        <c:ser>
          <c:idx val="2"/>
          <c:order val="1"/>
          <c:tx>
            <c:strRef>
              <c:f>'Figure 8'!$C$3</c:f>
              <c:strCache>
                <c:ptCount val="1"/>
                <c:pt idx="0">
                  <c:v>Old dependency ratio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8'!$A$4:$A$27</c:f>
              <c:numCache/>
            </c:numRef>
          </c:cat>
          <c:val>
            <c:numRef>
              <c:f>'Figure 8'!$C$4:$C$27</c:f>
              <c:numCache/>
            </c:numRef>
          </c:val>
          <c:smooth val="0"/>
        </c:ser>
        <c:ser>
          <c:idx val="3"/>
          <c:order val="2"/>
          <c:tx>
            <c:strRef>
              <c:f>'Figure 8'!$D$3</c:f>
              <c:strCache>
                <c:ptCount val="1"/>
                <c:pt idx="0">
                  <c:v>Total dependency ratio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8'!$A$4:$A$27</c:f>
              <c:numCache/>
            </c:numRef>
          </c:cat>
          <c:val>
            <c:numRef>
              <c:f>'Figure 8'!$D$4:$D$27</c:f>
              <c:numCache/>
            </c:numRef>
          </c:val>
          <c:smooth val="0"/>
        </c:ser>
        <c:axId val="27656541"/>
        <c:axId val="47582278"/>
      </c:line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auto val="1"/>
        <c:lblOffset val="100"/>
        <c:tickLblSkip val="2"/>
        <c:tickMarkSkip val="2"/>
        <c:noMultiLvlLbl val="0"/>
      </c:catAx>
      <c:valAx>
        <c:axId val="475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5654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3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8'!$B$3</c:f>
              <c:strCache>
                <c:ptCount val="1"/>
                <c:pt idx="0">
                  <c:v>Young dependency ratio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8'!$A$4:$A$27</c:f>
              <c:numCache/>
            </c:numRef>
          </c:cat>
          <c:val>
            <c:numRef>
              <c:f>'Figure 8'!$B$4:$B$27</c:f>
              <c:numCache/>
            </c:numRef>
          </c:val>
          <c:smooth val="0"/>
        </c:ser>
        <c:ser>
          <c:idx val="2"/>
          <c:order val="1"/>
          <c:tx>
            <c:strRef>
              <c:f>'Figure 8'!$C$3</c:f>
              <c:strCache>
                <c:ptCount val="1"/>
                <c:pt idx="0">
                  <c:v>Old dependency ratio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8'!$A$4:$A$27</c:f>
              <c:numCache/>
            </c:numRef>
          </c:cat>
          <c:val>
            <c:numRef>
              <c:f>'Figure 8'!$C$4:$C$27</c:f>
              <c:numCache/>
            </c:numRef>
          </c:val>
          <c:smooth val="0"/>
        </c:ser>
        <c:ser>
          <c:idx val="3"/>
          <c:order val="2"/>
          <c:tx>
            <c:strRef>
              <c:f>'Figure 8'!$D$3</c:f>
              <c:strCache>
                <c:ptCount val="1"/>
                <c:pt idx="0">
                  <c:v>Total dependency ratio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8'!$A$4:$A$27</c:f>
              <c:numCache/>
            </c:numRef>
          </c:cat>
          <c:val>
            <c:numRef>
              <c:f>'Figure 8'!$D$4:$D$27</c:f>
              <c:numCache/>
            </c:numRef>
          </c:val>
          <c:smooth val="0"/>
        </c:ser>
        <c:axId val="25587319"/>
        <c:axId val="28959280"/>
      </c:lineChart>
      <c:cat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59280"/>
        <c:crosses val="autoZero"/>
        <c:auto val="1"/>
        <c:lblOffset val="100"/>
        <c:tickLblSkip val="2"/>
        <c:tickMarkSkip val="2"/>
        <c:noMultiLvlLbl val="0"/>
      </c:catAx>
      <c:valAx>
        <c:axId val="28959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8731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57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Natural increase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2'!$A$4:$A$17</c:f>
              <c:strCache/>
            </c:strRef>
          </c:cat>
          <c:val>
            <c:numRef>
              <c:f>'Figure 2'!$B$4:$B$17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Change in population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2'!$A$4:$A$17</c:f>
              <c:strCache/>
            </c:strRef>
          </c:cat>
          <c:val>
            <c:numRef>
              <c:f>'Figure 2'!$C$4:$C$17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2'!$D$3</c:f>
              <c:strCache>
                <c:ptCount val="1"/>
                <c:pt idx="0">
                  <c:v>Estimated net migration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2'!$A$4:$A$17</c:f>
              <c:strCache/>
            </c:strRef>
          </c:cat>
          <c:val>
            <c:numRef>
              <c:f>'Figure 2'!$D$4:$D$17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445645"/>
        <c:axId val="47248758"/>
      </c:line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Intercensal period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48758"/>
        <c:crossesAt val="-50"/>
        <c:auto val="1"/>
        <c:lblOffset val="100"/>
        <c:noMultiLvlLbl val="0"/>
      </c:catAx>
      <c:valAx>
        <c:axId val="47248758"/>
        <c:scaling>
          <c:orientation val="minMax"/>
          <c:max val="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 (thousands)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456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58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3'!$A$4:$A$50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'Figure 3'!$B$4:$B$50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2585639"/>
        <c:axId val="1944160"/>
      </c:lineChart>
      <c:cat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auto val="1"/>
        <c:lblOffset val="100"/>
        <c:tickLblSkip val="4"/>
        <c:tickMarkSkip val="4"/>
        <c:noMultiLvlLbl val="0"/>
      </c:catAx>
      <c:valAx>
        <c:axId val="194416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Births (thousands)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856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4'!$C$3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4'!$A$4:$A$33</c:f>
              <c:strCache/>
            </c:strRef>
          </c:cat>
          <c:val>
            <c:numRef>
              <c:f>'Figure 4'!$C$4:$C$33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 4'!$B$3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4'!$A$4:$A$33</c:f>
              <c:strCache/>
            </c:strRef>
          </c:cat>
          <c:val>
            <c:numRef>
              <c:f>'Figure 4'!$B$4:$B$33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7497441"/>
        <c:axId val="23259242"/>
      </c:barChart>
      <c:catAx>
        <c:axId val="174974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97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275"/>
          <c:w val="0.967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Males (single + married)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5'!$A$5:$A$10</c:f>
              <c:strCache/>
            </c:strRef>
          </c:cat>
          <c:val>
            <c:numRef>
              <c:f>'Figure 5'!$B$5:$B$10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 5'!$D$3</c:f>
              <c:strCache>
                <c:ptCount val="1"/>
                <c:pt idx="0">
                  <c:v>Females - single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5'!$A$5:$A$10</c:f>
              <c:strCache/>
            </c:strRef>
          </c:cat>
          <c:val>
            <c:numRef>
              <c:f>'Figure 5'!$D$5:$D$10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'Figure 5'!$C$3</c:f>
              <c:strCache>
                <c:ptCount val="1"/>
                <c:pt idx="0">
                  <c:v>Females - married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5'!$A$5:$A$10</c:f>
              <c:strCache/>
            </c:strRef>
          </c:cat>
          <c:val>
            <c:numRef>
              <c:f>'Figure 5'!$C$5:$C$10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axId val="8006587"/>
        <c:axId val="4950420"/>
      </c:barChart>
      <c:cat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Participation rate (percentage)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006587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65"/>
          <c:y val="0"/>
          <c:w val="0.82425"/>
          <c:h val="0.0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9"/>
          <c:w val="0.97625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6'!$B$4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6'!$A$5:$A$24</c:f>
              <c:strCache/>
            </c:strRef>
          </c:cat>
          <c:val>
            <c:numRef>
              <c:f>'Figure 6'!$B$5:$B$24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6'!$C$4</c:f>
              <c:strCache>
                <c:ptCount val="1"/>
                <c:pt idx="0">
                  <c:v>2041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'Figure 6'!$A$5:$A$24</c:f>
              <c:strCache/>
            </c:strRef>
          </c:cat>
          <c:val>
            <c:numRef>
              <c:f>'Figure 6'!$C$5:$C$24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44553781"/>
        <c:axId val="65439710"/>
      </c:barChart>
      <c:catAx>
        <c:axId val="4455378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Males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4553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25"/>
          <c:y val="0.1155"/>
          <c:w val="0.242"/>
          <c:h val="0.1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875"/>
          <c:w val="0.9765"/>
          <c:h val="0.9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6'!$B$28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6'!$A$29:$A$48</c:f>
              <c:strCache/>
            </c:strRef>
          </c:cat>
          <c:val>
            <c:numRef>
              <c:f>'Figure 6'!$B$29:$B$48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6'!$C$28</c:f>
              <c:strCache>
                <c:ptCount val="1"/>
                <c:pt idx="0">
                  <c:v>2041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'Figure 6'!$A$29:$A$48</c:f>
              <c:strCache/>
            </c:strRef>
          </c:cat>
          <c:val>
            <c:numRef>
              <c:f>'Figure 6'!$C$29:$C$48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52086479"/>
        <c:axId val="66125128"/>
      </c:barChart>
      <c:catAx>
        <c:axId val="520864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Females</a:t>
                </a:r>
              </a:p>
            </c:rich>
          </c:tx>
          <c:layout>
            <c:manualLayout>
              <c:xMode val="factor"/>
              <c:yMode val="factor"/>
              <c:x val="0.253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2086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075"/>
          <c:w val="0.976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7'!$A$5:$A$24</c:f>
              <c:strCache/>
            </c:strRef>
          </c:cat>
          <c:val>
            <c:numRef>
              <c:f>'Figure 7'!$B$5:$B$24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7'!$C$4</c:f>
              <c:strCache>
                <c:ptCount val="1"/>
                <c:pt idx="0">
                  <c:v>2041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'Figure 7'!$A$5:$A$24</c:f>
              <c:strCache/>
            </c:strRef>
          </c:cat>
          <c:val>
            <c:numRef>
              <c:f>'Figure 7'!$C$5:$C$24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58255241"/>
        <c:axId val="54535122"/>
      </c:barChart>
      <c:catAx>
        <c:axId val="5825524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Males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25"/>
          <c:y val="0.11"/>
          <c:w val="0.242"/>
          <c:h val="0.1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05"/>
          <c:w val="0.976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7'!$B$28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7'!$A$29:$A$48</c:f>
              <c:strCache/>
            </c:strRef>
          </c:cat>
          <c:val>
            <c:numRef>
              <c:f>'Figure 7'!$B$29:$B$48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7'!$C$28</c:f>
              <c:strCache>
                <c:ptCount val="1"/>
                <c:pt idx="0">
                  <c:v>2041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'Figure 7'!$A$29:$A$48</c:f>
              <c:strCache/>
            </c:strRef>
          </c:cat>
          <c:val>
            <c:numRef>
              <c:f>'Figure 7'!$C$29:$C$48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21054051"/>
        <c:axId val="55268732"/>
      </c:barChart>
      <c:catAx>
        <c:axId val="21054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Females</a:t>
                </a:r>
              </a:p>
            </c:rich>
          </c:tx>
          <c:layout>
            <c:manualLayout>
              <c:xMode val="factor"/>
              <c:yMode val="factor"/>
              <c:x val="0.253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7</xdr:row>
      <xdr:rowOff>133350</xdr:rowOff>
    </xdr:from>
    <xdr:to>
      <xdr:col>11</xdr:col>
      <xdr:colOff>552450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038475" y="1266825"/>
        <a:ext cx="44291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0.0625</cdr:y>
    </cdr:from>
    <cdr:to>
      <cdr:x>0.63675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152400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0.5195</cdr:x>
      <cdr:y>0.56975</cdr:y>
    </cdr:from>
    <cdr:to>
      <cdr:x>0.61975</cdr:x>
      <cdr:y>0.659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1457325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Old</a:t>
          </a:r>
        </a:p>
      </cdr:txBody>
    </cdr:sp>
  </cdr:relSizeAnchor>
  <cdr:relSizeAnchor xmlns:cdr="http://schemas.openxmlformats.org/drawingml/2006/chartDrawing">
    <cdr:from>
      <cdr:x>0.29475</cdr:x>
      <cdr:y>0.36</cdr:y>
    </cdr:from>
    <cdr:to>
      <cdr:x>0.42475</cdr:x>
      <cdr:y>0.438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91440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Young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</xdr:row>
      <xdr:rowOff>314325</xdr:rowOff>
    </xdr:from>
    <xdr:to>
      <xdr:col>15</xdr:col>
      <xdr:colOff>342900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5029200" y="638175"/>
        <a:ext cx="4457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15</xdr:col>
      <xdr:colOff>200025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4876800" y="4857750"/>
        <a:ext cx="4467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0.27625</cdr:x>
      <cdr:y>0.3075</cdr:y>
    </cdr:from>
    <cdr:to>
      <cdr:x>0.50625</cdr:x>
      <cdr:y>0.37575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771525"/>
          <a:ext cx="1009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0.157</cdr:x>
      <cdr:y>0.53475</cdr:y>
    </cdr:from>
    <cdr:to>
      <cdr:x>0.48025</cdr:x>
      <cdr:y>0.61425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1343025"/>
          <a:ext cx="1419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Population change</a:t>
          </a:r>
        </a:p>
      </cdr:txBody>
    </cdr:sp>
  </cdr:relSizeAnchor>
  <cdr:relSizeAnchor xmlns:cdr="http://schemas.openxmlformats.org/drawingml/2006/chartDrawing">
    <cdr:from>
      <cdr:x>0.5625</cdr:x>
      <cdr:y>0.735</cdr:y>
    </cdr:from>
    <cdr:to>
      <cdr:x>0.76</cdr:x>
      <cdr:y>0.8145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18478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Net migration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3</xdr:row>
      <xdr:rowOff>0</xdr:rowOff>
    </xdr:from>
    <xdr:to>
      <xdr:col>12</xdr:col>
      <xdr:colOff>85725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3009900" y="971550"/>
        <a:ext cx="4391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114300</xdr:rowOff>
    </xdr:from>
    <xdr:to>
      <xdr:col>10</xdr:col>
      <xdr:colOff>533400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200275" y="762000"/>
        <a:ext cx="44291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</xdr:row>
      <xdr:rowOff>85725</xdr:rowOff>
    </xdr:from>
    <xdr:to>
      <xdr:col>13</xdr:col>
      <xdr:colOff>409575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476625" y="409575"/>
        <a:ext cx="55435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295275</xdr:rowOff>
    </xdr:from>
    <xdr:to>
      <xdr:col>12</xdr:col>
      <xdr:colOff>152400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048000" y="619125"/>
        <a:ext cx="44196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7</xdr:col>
      <xdr:colOff>47625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924050" y="361950"/>
        <a:ext cx="2486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</xdr:row>
      <xdr:rowOff>28575</xdr:rowOff>
    </xdr:from>
    <xdr:to>
      <xdr:col>11</xdr:col>
      <xdr:colOff>171450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4476750" y="352425"/>
        <a:ext cx="24955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7</xdr:col>
      <xdr:colOff>47625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924050" y="361950"/>
        <a:ext cx="2486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</xdr:row>
      <xdr:rowOff>28575</xdr:rowOff>
    </xdr:from>
    <xdr:to>
      <xdr:col>11</xdr:col>
      <xdr:colOff>171450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4476750" y="352425"/>
        <a:ext cx="24955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0.51975</cdr:x>
      <cdr:y>0.0625</cdr:y>
    </cdr:from>
    <cdr:to>
      <cdr:x>0.63725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1619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0.51975</cdr:x>
      <cdr:y>0.56925</cdr:y>
    </cdr:from>
    <cdr:to>
      <cdr:x>0.62025</cdr:x>
      <cdr:y>0.6595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14954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Old</a:t>
          </a:r>
        </a:p>
      </cdr:txBody>
    </cdr:sp>
  </cdr:relSizeAnchor>
  <cdr:relSizeAnchor xmlns:cdr="http://schemas.openxmlformats.org/drawingml/2006/chartDrawing">
    <cdr:from>
      <cdr:x>0.295</cdr:x>
      <cdr:y>0.35975</cdr:y>
    </cdr:from>
    <cdr:to>
      <cdr:x>0.42525</cdr:x>
      <cdr:y>0.4355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9429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Young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\Public\Common\Projections\Projections%202006\publication\Figur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\Public\Common\Projections\State%20projections%202006-2036\Publication%202004\Figure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nsus\Public\Common\Projections\State%20projections%202006-2036\Publication%202004\Figure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tility rates 1980, 2006"/>
      <sheetName val="Fertility rates 1980, 2004(CoE)"/>
      <sheetName val="Fertility Chart 1980, 2004"/>
      <sheetName val="Fertility rates 1970, 2004(CoE)"/>
      <sheetName val="Fertility Chart 1970, 2004"/>
      <sheetName val="FR 1980, 2004 sorted"/>
      <sheetName val="FR 1980, 2004 sorted (2)"/>
      <sheetName val="FR 1980, 2004 sorted (3)"/>
    </sheetNames>
    <sheetDataSet>
      <sheetData sheetId="3">
        <row r="1">
          <cell r="A1" t="str">
            <v>T3.3  Total period fertility rate </v>
          </cell>
        </row>
        <row r="3">
          <cell r="B3">
            <v>2004</v>
          </cell>
          <cell r="C3">
            <v>1970</v>
          </cell>
        </row>
        <row r="4">
          <cell r="A4" t="str">
            <v>Finland</v>
          </cell>
          <cell r="B4">
            <v>1.8</v>
          </cell>
          <cell r="C4">
            <v>1.827112</v>
          </cell>
        </row>
        <row r="5">
          <cell r="A5" t="str">
            <v>Czech Republic</v>
          </cell>
          <cell r="B5">
            <v>1.22</v>
          </cell>
          <cell r="C5">
            <v>1.90182</v>
          </cell>
        </row>
        <row r="6">
          <cell r="A6" t="str">
            <v>Sweden</v>
          </cell>
          <cell r="B6">
            <v>1.75</v>
          </cell>
          <cell r="C6">
            <v>1.919579</v>
          </cell>
        </row>
        <row r="7">
          <cell r="A7" t="str">
            <v>Luxembourg</v>
          </cell>
          <cell r="B7">
            <v>1.69</v>
          </cell>
          <cell r="C7">
            <v>1.974733</v>
          </cell>
        </row>
        <row r="8">
          <cell r="A8" t="str">
            <v>Hungary</v>
          </cell>
          <cell r="B8">
            <v>1.28</v>
          </cell>
          <cell r="C8">
            <v>1.980349</v>
          </cell>
        </row>
        <row r="9">
          <cell r="A9" t="str">
            <v>Denmark</v>
          </cell>
          <cell r="B9">
            <v>1.78</v>
          </cell>
          <cell r="C9">
            <v>1.987237</v>
          </cell>
        </row>
        <row r="10">
          <cell r="A10" t="str">
            <v>Latvia</v>
          </cell>
          <cell r="B10">
            <v>1.236033</v>
          </cell>
          <cell r="C10">
            <v>2.016</v>
          </cell>
        </row>
        <row r="11">
          <cell r="A11" t="str">
            <v>Germany</v>
          </cell>
          <cell r="B11">
            <v>1.36</v>
          </cell>
          <cell r="C11">
            <v>2.02933</v>
          </cell>
        </row>
        <row r="12">
          <cell r="A12" t="str">
            <v>Switzerland</v>
          </cell>
          <cell r="B12">
            <v>1.42</v>
          </cell>
          <cell r="C12">
            <v>2.103527</v>
          </cell>
        </row>
        <row r="13">
          <cell r="A13" t="str">
            <v>Slovenia </v>
          </cell>
          <cell r="B13">
            <v>1.25</v>
          </cell>
          <cell r="C13">
            <v>2.115466</v>
          </cell>
        </row>
        <row r="14">
          <cell r="A14" t="str">
            <v>Estonia</v>
          </cell>
          <cell r="B14">
            <v>1.46</v>
          </cell>
          <cell r="C14">
            <v>2.163211</v>
          </cell>
        </row>
        <row r="15">
          <cell r="A15" t="str">
            <v>Malta</v>
          </cell>
          <cell r="B15">
            <v>1.48</v>
          </cell>
          <cell r="C15">
            <v>2.17</v>
          </cell>
        </row>
        <row r="16">
          <cell r="A16" t="str">
            <v>Belgium</v>
          </cell>
          <cell r="B16">
            <v>1.64</v>
          </cell>
          <cell r="C16">
            <v>2.251905</v>
          </cell>
        </row>
        <row r="17">
          <cell r="A17" t="str">
            <v>Poland</v>
          </cell>
          <cell r="B17">
            <v>1.23</v>
          </cell>
          <cell r="C17">
            <v>2.264796</v>
          </cell>
        </row>
        <row r="18">
          <cell r="A18" t="str">
            <v>Austria</v>
          </cell>
          <cell r="B18">
            <v>1.42</v>
          </cell>
          <cell r="C18">
            <v>2.293758</v>
          </cell>
        </row>
        <row r="19">
          <cell r="A19" t="str">
            <v>Lithuania</v>
          </cell>
          <cell r="B19">
            <v>1.26</v>
          </cell>
          <cell r="C19">
            <v>2.39</v>
          </cell>
        </row>
        <row r="20">
          <cell r="A20" t="str">
            <v>Greece</v>
          </cell>
          <cell r="B20">
            <v>1.29</v>
          </cell>
          <cell r="C20">
            <v>2.399258</v>
          </cell>
        </row>
        <row r="21">
          <cell r="A21" t="str">
            <v>Slovak Republic</v>
          </cell>
          <cell r="B21">
            <v>1.24</v>
          </cell>
          <cell r="C21">
            <v>2.403229</v>
          </cell>
        </row>
        <row r="22">
          <cell r="A22" t="str">
            <v>Italy</v>
          </cell>
          <cell r="B22">
            <v>1.33</v>
          </cell>
          <cell r="C22">
            <v>2.42558</v>
          </cell>
        </row>
        <row r="23">
          <cell r="A23" t="str">
            <v>United Kingdom</v>
          </cell>
          <cell r="B23">
            <v>1.63</v>
          </cell>
          <cell r="C23">
            <v>2.433285</v>
          </cell>
        </row>
        <row r="24">
          <cell r="A24" t="str">
            <v>France</v>
          </cell>
          <cell r="B24">
            <v>1.91</v>
          </cell>
          <cell r="C24">
            <v>2.47288</v>
          </cell>
        </row>
        <row r="25">
          <cell r="A25" t="str">
            <v>Norway</v>
          </cell>
          <cell r="B25">
            <v>1.83</v>
          </cell>
          <cell r="C25">
            <v>2.503769</v>
          </cell>
        </row>
        <row r="26">
          <cell r="A26" t="str">
            <v>Cyprus</v>
          </cell>
          <cell r="B26">
            <v>1.49</v>
          </cell>
          <cell r="C26">
            <v>2.542</v>
          </cell>
        </row>
        <row r="27">
          <cell r="A27" t="str">
            <v>Netherlands</v>
          </cell>
          <cell r="B27">
            <v>1.731232</v>
          </cell>
          <cell r="C27">
            <v>2.571461</v>
          </cell>
        </row>
        <row r="28">
          <cell r="A28" t="str">
            <v>Iceland</v>
          </cell>
          <cell r="B28">
            <v>2.04</v>
          </cell>
          <cell r="C28">
            <v>2.811</v>
          </cell>
        </row>
        <row r="29">
          <cell r="A29" t="str">
            <v>Spain</v>
          </cell>
          <cell r="B29">
            <v>1.32</v>
          </cell>
          <cell r="C29">
            <v>2.880008</v>
          </cell>
        </row>
        <row r="30">
          <cell r="A30" t="str">
            <v>Portugal</v>
          </cell>
          <cell r="B30">
            <v>1.4</v>
          </cell>
          <cell r="C30">
            <v>3.007139</v>
          </cell>
        </row>
        <row r="31">
          <cell r="A31" t="str">
            <v>IRELAND</v>
          </cell>
          <cell r="B31">
            <v>1.95</v>
          </cell>
          <cell r="C31">
            <v>3.852389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tility rates 1980, 2002(CoE)"/>
      <sheetName val="Fertility Chart 1980, 2002"/>
      <sheetName val="Fertility rates 1970, 2002(CoE)"/>
      <sheetName val="Fertility Chart 1970, 2002"/>
    </sheetNames>
    <sheetDataSet>
      <sheetData sheetId="2">
        <row r="1">
          <cell r="A1" t="str">
            <v>T3.3  Total period fertility rate </v>
          </cell>
        </row>
        <row r="3">
          <cell r="B3">
            <v>2002</v>
          </cell>
          <cell r="C3">
            <v>1970</v>
          </cell>
        </row>
        <row r="4">
          <cell r="A4" t="str">
            <v>Finland</v>
          </cell>
          <cell r="B4">
            <v>1.718437</v>
          </cell>
          <cell r="C4">
            <v>1.827112</v>
          </cell>
        </row>
        <row r="5">
          <cell r="A5" t="str">
            <v>Czech Republic</v>
          </cell>
          <cell r="B5">
            <v>1.169599</v>
          </cell>
          <cell r="C5">
            <v>1.90182</v>
          </cell>
        </row>
        <row r="6">
          <cell r="A6" t="str">
            <v>Sweden</v>
          </cell>
          <cell r="B6">
            <v>1.64837</v>
          </cell>
          <cell r="C6">
            <v>1.919579</v>
          </cell>
        </row>
        <row r="7">
          <cell r="A7" t="str">
            <v>Luxembourg</v>
          </cell>
          <cell r="B7">
            <v>1.62703</v>
          </cell>
          <cell r="C7">
            <v>1.974733</v>
          </cell>
        </row>
        <row r="8">
          <cell r="A8" t="str">
            <v>Hungary</v>
          </cell>
          <cell r="B8">
            <v>1.303037</v>
          </cell>
          <cell r="C8">
            <v>1.980349</v>
          </cell>
        </row>
        <row r="9">
          <cell r="A9" t="str">
            <v>Denmark</v>
          </cell>
          <cell r="B9">
            <v>1.724371</v>
          </cell>
          <cell r="C9">
            <v>1.987237</v>
          </cell>
        </row>
        <row r="10">
          <cell r="A10" t="str">
            <v>Latvia</v>
          </cell>
          <cell r="B10">
            <v>1.236033</v>
          </cell>
          <cell r="C10">
            <v>2.016</v>
          </cell>
        </row>
        <row r="11">
          <cell r="A11" t="str">
            <v>Germany</v>
          </cell>
          <cell r="B11">
            <v>1.307389</v>
          </cell>
          <cell r="C11">
            <v>2.02933</v>
          </cell>
        </row>
        <row r="12">
          <cell r="A12" t="str">
            <v>Switzerland</v>
          </cell>
          <cell r="B12">
            <v>1.395013</v>
          </cell>
          <cell r="C12">
            <v>2.103527</v>
          </cell>
        </row>
        <row r="13">
          <cell r="A13" t="str">
            <v>Slovenia </v>
          </cell>
          <cell r="B13">
            <v>1.211561</v>
          </cell>
          <cell r="C13">
            <v>2.115466</v>
          </cell>
        </row>
        <row r="14">
          <cell r="A14" t="str">
            <v>Estonia</v>
          </cell>
          <cell r="B14">
            <v>1.372255</v>
          </cell>
          <cell r="C14">
            <v>2.163211</v>
          </cell>
        </row>
        <row r="15">
          <cell r="A15" t="str">
            <v>Malta</v>
          </cell>
          <cell r="B15">
            <v>1.46</v>
          </cell>
          <cell r="C15">
            <v>2.17</v>
          </cell>
        </row>
        <row r="16">
          <cell r="A16" t="str">
            <v>Belgium</v>
          </cell>
          <cell r="B16">
            <v>1.619331</v>
          </cell>
          <cell r="C16">
            <v>2.251905</v>
          </cell>
        </row>
        <row r="17">
          <cell r="A17" t="str">
            <v>Poland</v>
          </cell>
          <cell r="B17">
            <v>1.235546</v>
          </cell>
          <cell r="C17">
            <v>2.264796</v>
          </cell>
        </row>
        <row r="18">
          <cell r="A18" t="str">
            <v>Austria</v>
          </cell>
          <cell r="B18">
            <v>1.404037</v>
          </cell>
          <cell r="C18">
            <v>2.293758</v>
          </cell>
        </row>
        <row r="19">
          <cell r="A19" t="str">
            <v>Lithuania</v>
          </cell>
          <cell r="B19">
            <v>1.236988</v>
          </cell>
          <cell r="C19">
            <v>2.39</v>
          </cell>
        </row>
        <row r="20">
          <cell r="A20" t="str">
            <v>Greece</v>
          </cell>
          <cell r="B20">
            <v>1.25</v>
          </cell>
          <cell r="C20">
            <v>2.399258</v>
          </cell>
        </row>
        <row r="21">
          <cell r="A21" t="str">
            <v>Slovak Republic</v>
          </cell>
          <cell r="B21">
            <v>1.186527</v>
          </cell>
          <cell r="C21">
            <v>2.403229</v>
          </cell>
        </row>
        <row r="22">
          <cell r="A22" t="str">
            <v>Italy</v>
          </cell>
          <cell r="B22">
            <v>1.234296</v>
          </cell>
          <cell r="C22">
            <v>2.42558</v>
          </cell>
        </row>
        <row r="23">
          <cell r="A23" t="str">
            <v>United Kingdom</v>
          </cell>
          <cell r="B23">
            <v>1.644141</v>
          </cell>
          <cell r="C23">
            <v>2.433285</v>
          </cell>
        </row>
        <row r="24">
          <cell r="A24" t="str">
            <v>France</v>
          </cell>
          <cell r="B24">
            <v>1.886756</v>
          </cell>
          <cell r="C24">
            <v>2.47288</v>
          </cell>
        </row>
        <row r="25">
          <cell r="A25" t="str">
            <v>Norway</v>
          </cell>
          <cell r="B25">
            <v>1.753378</v>
          </cell>
          <cell r="C25">
            <v>2.503769</v>
          </cell>
        </row>
        <row r="26">
          <cell r="A26" t="str">
            <v>Cyprus</v>
          </cell>
          <cell r="B26">
            <v>1.49</v>
          </cell>
          <cell r="C26">
            <v>2.542</v>
          </cell>
        </row>
        <row r="27">
          <cell r="A27" t="str">
            <v>Netherlands</v>
          </cell>
          <cell r="B27">
            <v>1.731232</v>
          </cell>
          <cell r="C27">
            <v>2.571461</v>
          </cell>
        </row>
        <row r="28">
          <cell r="A28" t="str">
            <v>Iceland</v>
          </cell>
          <cell r="B28">
            <v>1.93</v>
          </cell>
          <cell r="C28">
            <v>2.811</v>
          </cell>
        </row>
        <row r="29">
          <cell r="A29" t="str">
            <v>Spain</v>
          </cell>
          <cell r="B29">
            <v>1.25</v>
          </cell>
          <cell r="C29">
            <v>2.880008</v>
          </cell>
        </row>
        <row r="30">
          <cell r="A30" t="str">
            <v>Portugal</v>
          </cell>
          <cell r="B30">
            <v>1.467994</v>
          </cell>
          <cell r="C30">
            <v>3.007139</v>
          </cell>
        </row>
        <row r="31">
          <cell r="A31" t="str">
            <v>IRELAND</v>
          </cell>
          <cell r="B31">
            <v>1.997951</v>
          </cell>
          <cell r="C31">
            <v>3.852389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tility rates 1980, 2002(CoE)"/>
      <sheetName val="Fertility Chart 1980, 2002"/>
      <sheetName val="Fertility rates 1970, 2002(CoE)"/>
      <sheetName val="Fertility Chart 1970, 2002"/>
    </sheetNames>
    <sheetDataSet>
      <sheetData sheetId="2">
        <row r="1">
          <cell r="A1" t="str">
            <v>T3.3  Total period fertility rate </v>
          </cell>
        </row>
        <row r="3">
          <cell r="B3">
            <v>2002</v>
          </cell>
          <cell r="C3">
            <v>1970</v>
          </cell>
        </row>
        <row r="4">
          <cell r="A4" t="str">
            <v>Finland</v>
          </cell>
          <cell r="B4">
            <v>1.718437</v>
          </cell>
          <cell r="C4">
            <v>1.827112</v>
          </cell>
        </row>
        <row r="5">
          <cell r="A5" t="str">
            <v>Czech Republic</v>
          </cell>
          <cell r="B5">
            <v>1.169599</v>
          </cell>
          <cell r="C5">
            <v>1.90182</v>
          </cell>
        </row>
        <row r="6">
          <cell r="A6" t="str">
            <v>Sweden</v>
          </cell>
          <cell r="B6">
            <v>1.64837</v>
          </cell>
          <cell r="C6">
            <v>1.919579</v>
          </cell>
        </row>
        <row r="7">
          <cell r="A7" t="str">
            <v>Luxembourg</v>
          </cell>
          <cell r="B7">
            <v>1.62703</v>
          </cell>
          <cell r="C7">
            <v>1.974733</v>
          </cell>
        </row>
        <row r="8">
          <cell r="A8" t="str">
            <v>Hungary</v>
          </cell>
          <cell r="B8">
            <v>1.303037</v>
          </cell>
          <cell r="C8">
            <v>1.980349</v>
          </cell>
        </row>
        <row r="9">
          <cell r="A9" t="str">
            <v>Denmark</v>
          </cell>
          <cell r="B9">
            <v>1.724371</v>
          </cell>
          <cell r="C9">
            <v>1.987237</v>
          </cell>
        </row>
        <row r="10">
          <cell r="A10" t="str">
            <v>Latvia</v>
          </cell>
          <cell r="B10">
            <v>1.236033</v>
          </cell>
          <cell r="C10">
            <v>2.016</v>
          </cell>
        </row>
        <row r="11">
          <cell r="A11" t="str">
            <v>Germany</v>
          </cell>
          <cell r="B11">
            <v>1.307389</v>
          </cell>
          <cell r="C11">
            <v>2.02933</v>
          </cell>
        </row>
        <row r="12">
          <cell r="A12" t="str">
            <v>Switzerland</v>
          </cell>
          <cell r="B12">
            <v>1.395013</v>
          </cell>
          <cell r="C12">
            <v>2.103527</v>
          </cell>
        </row>
        <row r="13">
          <cell r="A13" t="str">
            <v>Slovenia </v>
          </cell>
          <cell r="B13">
            <v>1.211561</v>
          </cell>
          <cell r="C13">
            <v>2.115466</v>
          </cell>
        </row>
        <row r="14">
          <cell r="A14" t="str">
            <v>Estonia</v>
          </cell>
          <cell r="B14">
            <v>1.372255</v>
          </cell>
          <cell r="C14">
            <v>2.163211</v>
          </cell>
        </row>
        <row r="15">
          <cell r="A15" t="str">
            <v>Malta</v>
          </cell>
          <cell r="B15">
            <v>1.46</v>
          </cell>
          <cell r="C15">
            <v>2.17</v>
          </cell>
        </row>
        <row r="16">
          <cell r="A16" t="str">
            <v>Belgium</v>
          </cell>
          <cell r="B16">
            <v>1.619331</v>
          </cell>
          <cell r="C16">
            <v>2.251905</v>
          </cell>
        </row>
        <row r="17">
          <cell r="A17" t="str">
            <v>Poland</v>
          </cell>
          <cell r="B17">
            <v>1.235546</v>
          </cell>
          <cell r="C17">
            <v>2.264796</v>
          </cell>
        </row>
        <row r="18">
          <cell r="A18" t="str">
            <v>Austria</v>
          </cell>
          <cell r="B18">
            <v>1.404037</v>
          </cell>
          <cell r="C18">
            <v>2.293758</v>
          </cell>
        </row>
        <row r="19">
          <cell r="A19" t="str">
            <v>Lithuania</v>
          </cell>
          <cell r="B19">
            <v>1.236988</v>
          </cell>
          <cell r="C19">
            <v>2.39</v>
          </cell>
        </row>
        <row r="20">
          <cell r="A20" t="str">
            <v>Greece</v>
          </cell>
          <cell r="B20">
            <v>1.25</v>
          </cell>
          <cell r="C20">
            <v>2.399258</v>
          </cell>
        </row>
        <row r="21">
          <cell r="A21" t="str">
            <v>Slovak Republic</v>
          </cell>
          <cell r="B21">
            <v>1.186527</v>
          </cell>
          <cell r="C21">
            <v>2.403229</v>
          </cell>
        </row>
        <row r="22">
          <cell r="A22" t="str">
            <v>Italy</v>
          </cell>
          <cell r="B22">
            <v>1.234296</v>
          </cell>
          <cell r="C22">
            <v>2.42558</v>
          </cell>
        </row>
        <row r="23">
          <cell r="A23" t="str">
            <v>United Kingdom</v>
          </cell>
          <cell r="B23">
            <v>1.644141</v>
          </cell>
          <cell r="C23">
            <v>2.433285</v>
          </cell>
        </row>
        <row r="24">
          <cell r="A24" t="str">
            <v>France</v>
          </cell>
          <cell r="B24">
            <v>1.886756</v>
          </cell>
          <cell r="C24">
            <v>2.47288</v>
          </cell>
        </row>
        <row r="25">
          <cell r="A25" t="str">
            <v>Norway</v>
          </cell>
          <cell r="B25">
            <v>1.753378</v>
          </cell>
          <cell r="C25">
            <v>2.503769</v>
          </cell>
        </row>
        <row r="26">
          <cell r="A26" t="str">
            <v>Cyprus</v>
          </cell>
          <cell r="B26">
            <v>1.49</v>
          </cell>
          <cell r="C26">
            <v>2.542</v>
          </cell>
        </row>
        <row r="27">
          <cell r="A27" t="str">
            <v>Netherlands</v>
          </cell>
          <cell r="B27">
            <v>1.731232</v>
          </cell>
          <cell r="C27">
            <v>2.571461</v>
          </cell>
        </row>
        <row r="28">
          <cell r="A28" t="str">
            <v>Iceland</v>
          </cell>
          <cell r="B28">
            <v>1.93</v>
          </cell>
          <cell r="C28">
            <v>2.811</v>
          </cell>
        </row>
        <row r="29">
          <cell r="A29" t="str">
            <v>Spain</v>
          </cell>
          <cell r="B29">
            <v>1.25</v>
          </cell>
          <cell r="C29">
            <v>2.880008</v>
          </cell>
        </row>
        <row r="30">
          <cell r="A30" t="str">
            <v>Portugal</v>
          </cell>
          <cell r="B30">
            <v>1.467994</v>
          </cell>
          <cell r="C30">
            <v>3.007139</v>
          </cell>
        </row>
        <row r="31">
          <cell r="A31" t="str">
            <v>IRELAND</v>
          </cell>
          <cell r="B31">
            <v>1.997951</v>
          </cell>
          <cell r="C31">
            <v>3.852389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0" customWidth="1"/>
    <col min="3" max="3" width="10.7109375" style="0" customWidth="1"/>
  </cols>
  <sheetData>
    <row r="1" ht="12.75">
      <c r="A1" s="1" t="s">
        <v>0</v>
      </c>
    </row>
    <row r="3" spans="1:4" ht="12.75">
      <c r="A3" t="s">
        <v>1</v>
      </c>
      <c r="B3" t="s">
        <v>2</v>
      </c>
      <c r="C3" t="s">
        <v>1</v>
      </c>
      <c r="D3" t="s">
        <v>3</v>
      </c>
    </row>
    <row r="4" spans="1:4" ht="12.75">
      <c r="A4">
        <v>1841</v>
      </c>
      <c r="B4">
        <v>6528799</v>
      </c>
      <c r="C4">
        <v>1841</v>
      </c>
      <c r="D4" s="2">
        <f aca="true" t="shared" si="0" ref="D4:D26">+B4/1000000</f>
        <v>6.528799</v>
      </c>
    </row>
    <row r="5" spans="1:4" ht="12.75">
      <c r="A5">
        <v>1851</v>
      </c>
      <c r="B5">
        <v>5111557</v>
      </c>
      <c r="C5">
        <v>1851</v>
      </c>
      <c r="D5" s="2">
        <f t="shared" si="0"/>
        <v>5.111557</v>
      </c>
    </row>
    <row r="6" spans="1:4" ht="12.75">
      <c r="A6">
        <v>1861</v>
      </c>
      <c r="B6">
        <v>4402111</v>
      </c>
      <c r="C6">
        <v>1861</v>
      </c>
      <c r="D6" s="2">
        <f t="shared" si="0"/>
        <v>4.402111</v>
      </c>
    </row>
    <row r="7" spans="1:4" ht="12.75">
      <c r="A7">
        <v>1871</v>
      </c>
      <c r="B7">
        <v>4053187</v>
      </c>
      <c r="C7">
        <v>1871</v>
      </c>
      <c r="D7" s="2">
        <f t="shared" si="0"/>
        <v>4.053187</v>
      </c>
    </row>
    <row r="8" spans="1:4" ht="12.75">
      <c r="A8">
        <v>1881</v>
      </c>
      <c r="B8">
        <v>3870020</v>
      </c>
      <c r="C8">
        <v>1881</v>
      </c>
      <c r="D8" s="2">
        <f t="shared" si="0"/>
        <v>3.87002</v>
      </c>
    </row>
    <row r="9" spans="1:4" ht="12.75">
      <c r="A9">
        <v>1891</v>
      </c>
      <c r="B9">
        <v>3468694</v>
      </c>
      <c r="C9">
        <v>1891</v>
      </c>
      <c r="D9" s="2">
        <f t="shared" si="0"/>
        <v>3.468694</v>
      </c>
    </row>
    <row r="10" spans="1:4" ht="12.75">
      <c r="A10">
        <v>1901</v>
      </c>
      <c r="B10">
        <v>3221823</v>
      </c>
      <c r="C10">
        <v>1901</v>
      </c>
      <c r="D10" s="2">
        <f t="shared" si="0"/>
        <v>3.221823</v>
      </c>
    </row>
    <row r="11" spans="1:4" ht="12.75">
      <c r="A11">
        <v>1911</v>
      </c>
      <c r="B11">
        <v>3139688</v>
      </c>
      <c r="C11">
        <v>1911</v>
      </c>
      <c r="D11" s="2">
        <f t="shared" si="0"/>
        <v>3.139688</v>
      </c>
    </row>
    <row r="12" spans="1:4" ht="12.75">
      <c r="A12">
        <v>1926</v>
      </c>
      <c r="B12">
        <v>2971992</v>
      </c>
      <c r="C12">
        <v>1926</v>
      </c>
      <c r="D12" s="2">
        <f t="shared" si="0"/>
        <v>2.971992</v>
      </c>
    </row>
    <row r="13" spans="1:4" ht="12.75">
      <c r="A13">
        <v>1936</v>
      </c>
      <c r="B13">
        <v>2968420</v>
      </c>
      <c r="C13">
        <v>1936</v>
      </c>
      <c r="D13" s="2">
        <f t="shared" si="0"/>
        <v>2.96842</v>
      </c>
    </row>
    <row r="14" spans="1:4" ht="12.75">
      <c r="A14">
        <v>1946</v>
      </c>
      <c r="B14">
        <v>2955107</v>
      </c>
      <c r="C14">
        <v>1946</v>
      </c>
      <c r="D14" s="2">
        <f t="shared" si="0"/>
        <v>2.955107</v>
      </c>
    </row>
    <row r="15" spans="1:4" ht="12.75">
      <c r="A15">
        <v>1951</v>
      </c>
      <c r="B15">
        <v>2960593</v>
      </c>
      <c r="C15">
        <v>1951</v>
      </c>
      <c r="D15" s="2">
        <f t="shared" si="0"/>
        <v>2.960593</v>
      </c>
    </row>
    <row r="16" spans="1:4" ht="12.75">
      <c r="A16">
        <v>1956</v>
      </c>
      <c r="B16">
        <v>2898264</v>
      </c>
      <c r="C16">
        <v>1956</v>
      </c>
      <c r="D16" s="2">
        <f t="shared" si="0"/>
        <v>2.898264</v>
      </c>
    </row>
    <row r="17" spans="1:4" ht="12.75">
      <c r="A17">
        <v>1961</v>
      </c>
      <c r="B17">
        <v>2818341</v>
      </c>
      <c r="C17">
        <v>1961</v>
      </c>
      <c r="D17" s="2">
        <f t="shared" si="0"/>
        <v>2.818341</v>
      </c>
    </row>
    <row r="18" spans="1:4" ht="12.75">
      <c r="A18">
        <v>1966</v>
      </c>
      <c r="B18">
        <v>2884002</v>
      </c>
      <c r="C18">
        <v>1966</v>
      </c>
      <c r="D18" s="2">
        <f t="shared" si="0"/>
        <v>2.884002</v>
      </c>
    </row>
    <row r="19" spans="1:4" ht="12.75">
      <c r="A19">
        <v>1971</v>
      </c>
      <c r="B19">
        <v>2978248</v>
      </c>
      <c r="C19">
        <v>1971</v>
      </c>
      <c r="D19" s="2">
        <f t="shared" si="0"/>
        <v>2.978248</v>
      </c>
    </row>
    <row r="20" spans="1:4" ht="12.75">
      <c r="A20">
        <v>1979</v>
      </c>
      <c r="B20">
        <v>3368217</v>
      </c>
      <c r="C20">
        <v>1979</v>
      </c>
      <c r="D20" s="2">
        <f t="shared" si="0"/>
        <v>3.368217</v>
      </c>
    </row>
    <row r="21" spans="1:4" ht="12.75">
      <c r="A21">
        <v>1981</v>
      </c>
      <c r="B21">
        <v>3443405</v>
      </c>
      <c r="C21">
        <v>1981</v>
      </c>
      <c r="D21" s="2">
        <f t="shared" si="0"/>
        <v>3.443405</v>
      </c>
    </row>
    <row r="22" spans="1:4" ht="12.75">
      <c r="A22">
        <v>1986</v>
      </c>
      <c r="B22">
        <v>3540643</v>
      </c>
      <c r="C22">
        <v>1986</v>
      </c>
      <c r="D22" s="2">
        <f t="shared" si="0"/>
        <v>3.540643</v>
      </c>
    </row>
    <row r="23" spans="1:4" ht="12.75">
      <c r="A23">
        <v>1991</v>
      </c>
      <c r="B23">
        <v>3525719</v>
      </c>
      <c r="C23">
        <v>1991</v>
      </c>
      <c r="D23" s="2">
        <f t="shared" si="0"/>
        <v>3.525719</v>
      </c>
    </row>
    <row r="24" spans="1:4" ht="12.75">
      <c r="A24">
        <v>1996</v>
      </c>
      <c r="B24">
        <v>3626087</v>
      </c>
      <c r="C24">
        <v>1996</v>
      </c>
      <c r="D24" s="2">
        <f t="shared" si="0"/>
        <v>3.626087</v>
      </c>
    </row>
    <row r="25" spans="1:4" ht="12.75">
      <c r="A25">
        <v>2002</v>
      </c>
      <c r="B25">
        <v>3917203</v>
      </c>
      <c r="C25">
        <v>2002</v>
      </c>
      <c r="D25" s="2">
        <f t="shared" si="0"/>
        <v>3.917203</v>
      </c>
    </row>
    <row r="26" spans="1:4" ht="12.75">
      <c r="A26">
        <v>2006</v>
      </c>
      <c r="B26">
        <v>4239848</v>
      </c>
      <c r="C26">
        <v>2006</v>
      </c>
      <c r="D26" s="2">
        <f t="shared" si="0"/>
        <v>4.239848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</v>
      </c>
    </row>
    <row r="3" spans="2:4" s="3" customFormat="1" ht="51">
      <c r="B3" s="3" t="s">
        <v>5</v>
      </c>
      <c r="C3" s="3" t="s">
        <v>6</v>
      </c>
      <c r="D3" s="3" t="s">
        <v>7</v>
      </c>
    </row>
    <row r="4" spans="1:4" ht="12.75">
      <c r="A4" t="s">
        <v>8</v>
      </c>
      <c r="B4">
        <v>16</v>
      </c>
      <c r="C4">
        <v>0</v>
      </c>
      <c r="D4">
        <v>-17</v>
      </c>
    </row>
    <row r="5" spans="1:4" ht="12.75">
      <c r="A5" t="s">
        <v>9</v>
      </c>
      <c r="B5">
        <v>17</v>
      </c>
      <c r="C5">
        <v>-1</v>
      </c>
      <c r="D5">
        <v>-19</v>
      </c>
    </row>
    <row r="6" spans="1:4" ht="12.75">
      <c r="A6" t="s">
        <v>10</v>
      </c>
      <c r="B6">
        <v>26</v>
      </c>
      <c r="C6">
        <v>1</v>
      </c>
      <c r="D6">
        <v>-24</v>
      </c>
    </row>
    <row r="7" spans="1:4" ht="12.75">
      <c r="A7" t="s">
        <v>11</v>
      </c>
      <c r="B7">
        <v>27</v>
      </c>
      <c r="C7">
        <v>-12</v>
      </c>
      <c r="D7">
        <v>-39</v>
      </c>
    </row>
    <row r="8" spans="1:4" ht="12.75">
      <c r="A8" t="s">
        <v>12</v>
      </c>
      <c r="B8">
        <v>26</v>
      </c>
      <c r="C8">
        <v>-16</v>
      </c>
      <c r="D8">
        <v>-42</v>
      </c>
    </row>
    <row r="9" spans="1:4" ht="12.75">
      <c r="A9" t="s">
        <v>13</v>
      </c>
      <c r="B9">
        <v>29</v>
      </c>
      <c r="C9">
        <v>13</v>
      </c>
      <c r="D9">
        <v>-16</v>
      </c>
    </row>
    <row r="10" spans="1:4" ht="12.75">
      <c r="A10" t="s">
        <v>14</v>
      </c>
      <c r="B10">
        <v>30</v>
      </c>
      <c r="C10">
        <v>19</v>
      </c>
      <c r="D10">
        <v>-11</v>
      </c>
    </row>
    <row r="11" spans="1:4" ht="12.75">
      <c r="A11" t="s">
        <v>15</v>
      </c>
      <c r="B11">
        <v>35</v>
      </c>
      <c r="C11">
        <v>49</v>
      </c>
      <c r="D11">
        <v>14</v>
      </c>
    </row>
    <row r="12" spans="1:4" ht="12.75">
      <c r="A12" t="s">
        <v>16</v>
      </c>
      <c r="B12">
        <v>40</v>
      </c>
      <c r="C12">
        <v>38</v>
      </c>
      <c r="D12">
        <v>-3</v>
      </c>
    </row>
    <row r="13" spans="1:4" ht="12.75">
      <c r="A13" t="s">
        <v>17</v>
      </c>
      <c r="B13">
        <v>34</v>
      </c>
      <c r="C13">
        <v>19</v>
      </c>
      <c r="D13">
        <v>-14</v>
      </c>
    </row>
    <row r="14" spans="1:4" ht="12.75">
      <c r="A14" t="s">
        <v>18</v>
      </c>
      <c r="B14">
        <v>24</v>
      </c>
      <c r="C14">
        <v>-3</v>
      </c>
      <c r="D14">
        <v>-27</v>
      </c>
    </row>
    <row r="15" spans="1:4" ht="12.75">
      <c r="A15" t="s">
        <v>19</v>
      </c>
      <c r="B15">
        <v>18</v>
      </c>
      <c r="C15">
        <v>20</v>
      </c>
      <c r="D15">
        <v>2</v>
      </c>
    </row>
    <row r="16" spans="1:4" ht="12.75">
      <c r="A16" t="s">
        <v>20</v>
      </c>
      <c r="B16">
        <v>23</v>
      </c>
      <c r="C16">
        <v>49</v>
      </c>
      <c r="D16">
        <v>26</v>
      </c>
    </row>
    <row r="17" spans="1:4" ht="12.75">
      <c r="A17" s="4" t="s">
        <v>21</v>
      </c>
      <c r="B17">
        <v>33</v>
      </c>
      <c r="C17">
        <v>81</v>
      </c>
      <c r="D17">
        <v>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3" sqref="A3"/>
    </sheetView>
  </sheetViews>
  <sheetFormatPr defaultColWidth="9.140625" defaultRowHeight="12.75"/>
  <cols>
    <col min="2" max="2" width="9.140625" style="2" customWidth="1"/>
  </cols>
  <sheetData>
    <row r="1" ht="12.75">
      <c r="A1" s="1" t="s">
        <v>22</v>
      </c>
    </row>
    <row r="3" ht="12.75">
      <c r="B3" s="2" t="s">
        <v>23</v>
      </c>
    </row>
    <row r="4" spans="1:3" ht="12.75">
      <c r="A4">
        <v>1960</v>
      </c>
      <c r="B4" s="2">
        <f aca="true" t="shared" si="0" ref="B4:B50">C4/1000</f>
        <v>60.735</v>
      </c>
      <c r="C4">
        <v>60735</v>
      </c>
    </row>
    <row r="5" spans="1:3" ht="12.75">
      <c r="A5">
        <v>1961</v>
      </c>
      <c r="B5" s="2">
        <f t="shared" si="0"/>
        <v>59.825</v>
      </c>
      <c r="C5">
        <v>59825</v>
      </c>
    </row>
    <row r="6" spans="1:3" ht="12.75">
      <c r="A6">
        <v>1962</v>
      </c>
      <c r="B6" s="2">
        <f t="shared" si="0"/>
        <v>61.782</v>
      </c>
      <c r="C6">
        <v>61782</v>
      </c>
    </row>
    <row r="7" spans="1:3" ht="12.75">
      <c r="A7">
        <v>1963</v>
      </c>
      <c r="B7" s="2">
        <f t="shared" si="0"/>
        <v>63.246</v>
      </c>
      <c r="C7">
        <v>63246</v>
      </c>
    </row>
    <row r="8" spans="1:3" ht="12.75">
      <c r="A8">
        <v>1964</v>
      </c>
      <c r="B8" s="2">
        <f t="shared" si="0"/>
        <v>64.072</v>
      </c>
      <c r="C8">
        <v>64072</v>
      </c>
    </row>
    <row r="9" spans="1:3" ht="12.75">
      <c r="A9">
        <v>1965</v>
      </c>
      <c r="B9" s="2">
        <f t="shared" si="0"/>
        <v>63.525</v>
      </c>
      <c r="C9">
        <v>63525</v>
      </c>
    </row>
    <row r="10" spans="1:3" ht="12.75">
      <c r="A10">
        <v>1966</v>
      </c>
      <c r="B10" s="2">
        <f t="shared" si="0"/>
        <v>62.215</v>
      </c>
      <c r="C10">
        <v>62215</v>
      </c>
    </row>
    <row r="11" spans="1:3" ht="12.75">
      <c r="A11">
        <v>1967</v>
      </c>
      <c r="B11" s="2">
        <f t="shared" si="0"/>
        <v>61.307</v>
      </c>
      <c r="C11">
        <v>61307</v>
      </c>
    </row>
    <row r="12" spans="1:3" ht="12.75">
      <c r="A12">
        <v>1968</v>
      </c>
      <c r="B12" s="2">
        <f t="shared" si="0"/>
        <v>61.004</v>
      </c>
      <c r="C12">
        <v>61004</v>
      </c>
    </row>
    <row r="13" spans="1:3" ht="12.75">
      <c r="A13">
        <v>1969</v>
      </c>
      <c r="B13" s="2">
        <f t="shared" si="0"/>
        <v>62.912</v>
      </c>
      <c r="C13">
        <v>62912</v>
      </c>
    </row>
    <row r="14" spans="1:3" ht="12.75">
      <c r="A14">
        <v>1970</v>
      </c>
      <c r="B14" s="2">
        <f t="shared" si="0"/>
        <v>64.382</v>
      </c>
      <c r="C14">
        <v>64382</v>
      </c>
    </row>
    <row r="15" spans="1:3" ht="12.75">
      <c r="A15">
        <v>1971</v>
      </c>
      <c r="B15" s="2">
        <f t="shared" si="0"/>
        <v>67.551</v>
      </c>
      <c r="C15">
        <v>67551</v>
      </c>
    </row>
    <row r="16" spans="1:3" ht="12.75">
      <c r="A16">
        <v>1972</v>
      </c>
      <c r="B16" s="2">
        <f t="shared" si="0"/>
        <v>68.527</v>
      </c>
      <c r="C16">
        <v>68527</v>
      </c>
    </row>
    <row r="17" spans="1:3" ht="12.75">
      <c r="A17">
        <v>1973</v>
      </c>
      <c r="B17" s="2">
        <f t="shared" si="0"/>
        <v>68.713</v>
      </c>
      <c r="C17">
        <v>68713</v>
      </c>
    </row>
    <row r="18" spans="1:3" ht="12.75">
      <c r="A18">
        <v>1974</v>
      </c>
      <c r="B18" s="2">
        <f t="shared" si="0"/>
        <v>68.907</v>
      </c>
      <c r="C18">
        <v>68907</v>
      </c>
    </row>
    <row r="19" spans="1:3" ht="12.75">
      <c r="A19">
        <v>1975</v>
      </c>
      <c r="B19" s="2">
        <f t="shared" si="0"/>
        <v>67.178</v>
      </c>
      <c r="C19">
        <v>67178</v>
      </c>
    </row>
    <row r="20" spans="1:3" ht="12.75">
      <c r="A20">
        <v>1976</v>
      </c>
      <c r="B20" s="2">
        <f t="shared" si="0"/>
        <v>67.718</v>
      </c>
      <c r="C20">
        <v>67718</v>
      </c>
    </row>
    <row r="21" spans="1:3" ht="12.75">
      <c r="A21">
        <v>1977</v>
      </c>
      <c r="B21" s="2">
        <f t="shared" si="0"/>
        <v>68.892</v>
      </c>
      <c r="C21">
        <v>68892</v>
      </c>
    </row>
    <row r="22" spans="1:3" ht="12.75">
      <c r="A22">
        <v>1978</v>
      </c>
      <c r="B22" s="2">
        <f t="shared" si="0"/>
        <v>70.299</v>
      </c>
      <c r="C22">
        <v>70299</v>
      </c>
    </row>
    <row r="23" spans="1:3" ht="12.75">
      <c r="A23">
        <v>1979</v>
      </c>
      <c r="B23" s="2">
        <f t="shared" si="0"/>
        <v>72.539</v>
      </c>
      <c r="C23">
        <v>72539</v>
      </c>
    </row>
    <row r="24" spans="1:3" ht="12.75">
      <c r="A24">
        <v>1980</v>
      </c>
      <c r="B24" s="2">
        <f t="shared" si="0"/>
        <v>74.064</v>
      </c>
      <c r="C24">
        <v>74064</v>
      </c>
    </row>
    <row r="25" spans="1:3" ht="12.75">
      <c r="A25">
        <v>1981</v>
      </c>
      <c r="B25" s="2">
        <f t="shared" si="0"/>
        <v>72.158</v>
      </c>
      <c r="C25">
        <v>72158</v>
      </c>
    </row>
    <row r="26" spans="1:3" ht="12.75">
      <c r="A26">
        <v>1982</v>
      </c>
      <c r="B26" s="2">
        <f t="shared" si="0"/>
        <v>70.843</v>
      </c>
      <c r="C26">
        <v>70843</v>
      </c>
    </row>
    <row r="27" spans="1:3" ht="12.75">
      <c r="A27">
        <v>1983</v>
      </c>
      <c r="B27" s="2">
        <f t="shared" si="0"/>
        <v>67.117</v>
      </c>
      <c r="C27">
        <v>67117</v>
      </c>
    </row>
    <row r="28" spans="1:3" ht="12.75">
      <c r="A28">
        <v>1984</v>
      </c>
      <c r="B28" s="2">
        <f t="shared" si="0"/>
        <v>64.062</v>
      </c>
      <c r="C28">
        <v>64062</v>
      </c>
    </row>
    <row r="29" spans="1:3" ht="12.75">
      <c r="A29">
        <v>1985</v>
      </c>
      <c r="B29" s="2">
        <f t="shared" si="0"/>
        <v>62.388</v>
      </c>
      <c r="C29">
        <v>62388</v>
      </c>
    </row>
    <row r="30" spans="1:3" ht="12.75">
      <c r="A30">
        <v>1986</v>
      </c>
      <c r="B30" s="2">
        <f t="shared" si="0"/>
        <v>61.62</v>
      </c>
      <c r="C30">
        <v>61620</v>
      </c>
    </row>
    <row r="31" spans="1:3" ht="12.75">
      <c r="A31">
        <v>1987</v>
      </c>
      <c r="B31" s="2">
        <f t="shared" si="0"/>
        <v>58.433</v>
      </c>
      <c r="C31">
        <v>58433</v>
      </c>
    </row>
    <row r="32" spans="1:3" ht="12.75">
      <c r="A32">
        <v>1988</v>
      </c>
      <c r="B32" s="2">
        <f t="shared" si="0"/>
        <v>54.6</v>
      </c>
      <c r="C32">
        <v>54600</v>
      </c>
    </row>
    <row r="33" spans="1:3" ht="12.75">
      <c r="A33">
        <v>1989</v>
      </c>
      <c r="B33" s="2">
        <f t="shared" si="0"/>
        <v>52.018</v>
      </c>
      <c r="C33">
        <v>52018</v>
      </c>
    </row>
    <row r="34" spans="1:3" ht="12.75">
      <c r="A34">
        <v>1990</v>
      </c>
      <c r="B34" s="2">
        <f t="shared" si="0"/>
        <v>53.044</v>
      </c>
      <c r="C34">
        <v>53044</v>
      </c>
    </row>
    <row r="35" spans="1:3" ht="12.75">
      <c r="A35">
        <v>1991</v>
      </c>
      <c r="B35" s="2">
        <f t="shared" si="0"/>
        <v>52.718</v>
      </c>
      <c r="C35">
        <v>52718</v>
      </c>
    </row>
    <row r="36" spans="1:3" ht="12.75">
      <c r="A36">
        <v>1992</v>
      </c>
      <c r="B36" s="2">
        <f t="shared" si="0"/>
        <v>51.089</v>
      </c>
      <c r="C36">
        <v>51089</v>
      </c>
    </row>
    <row r="37" spans="1:3" ht="12.75">
      <c r="A37">
        <v>1993</v>
      </c>
      <c r="B37" s="2">
        <f t="shared" si="0"/>
        <v>49.304</v>
      </c>
      <c r="C37">
        <v>49304</v>
      </c>
    </row>
    <row r="38" spans="1:3" ht="12.75">
      <c r="A38">
        <v>1994</v>
      </c>
      <c r="B38" s="2">
        <f t="shared" si="0"/>
        <v>48.255</v>
      </c>
      <c r="C38">
        <v>48255</v>
      </c>
    </row>
    <row r="39" spans="1:3" ht="12.75">
      <c r="A39">
        <v>1995</v>
      </c>
      <c r="B39" s="2">
        <f t="shared" si="0"/>
        <v>48.787</v>
      </c>
      <c r="C39">
        <v>48787</v>
      </c>
    </row>
    <row r="40" spans="1:3" ht="12.75">
      <c r="A40">
        <v>1996</v>
      </c>
      <c r="B40" s="2">
        <f t="shared" si="0"/>
        <v>50.655</v>
      </c>
      <c r="C40">
        <v>50655</v>
      </c>
    </row>
    <row r="41" spans="1:3" ht="12.75">
      <c r="A41">
        <v>1997</v>
      </c>
      <c r="B41" s="2">
        <f t="shared" si="0"/>
        <v>52.311</v>
      </c>
      <c r="C41">
        <v>52311</v>
      </c>
    </row>
    <row r="42" spans="1:3" ht="12.75">
      <c r="A42">
        <v>1998</v>
      </c>
      <c r="B42" s="2">
        <f t="shared" si="0"/>
        <v>53.551</v>
      </c>
      <c r="C42">
        <v>53551</v>
      </c>
    </row>
    <row r="43" spans="1:3" ht="12.75">
      <c r="A43">
        <v>1999</v>
      </c>
      <c r="B43" s="2">
        <f t="shared" si="0"/>
        <v>53.354</v>
      </c>
      <c r="C43">
        <v>53354</v>
      </c>
    </row>
    <row r="44" spans="1:3" ht="12.75">
      <c r="A44">
        <v>2000</v>
      </c>
      <c r="B44" s="2">
        <f t="shared" si="0"/>
        <v>54.239</v>
      </c>
      <c r="C44">
        <v>54239</v>
      </c>
    </row>
    <row r="45" spans="1:3" ht="12.75">
      <c r="A45">
        <v>2001</v>
      </c>
      <c r="B45" s="2">
        <f t="shared" si="0"/>
        <v>57.882</v>
      </c>
      <c r="C45">
        <v>57882</v>
      </c>
    </row>
    <row r="46" spans="1:3" ht="12.75">
      <c r="A46">
        <v>2002</v>
      </c>
      <c r="B46" s="2">
        <f t="shared" si="0"/>
        <v>60.521</v>
      </c>
      <c r="C46">
        <v>60521</v>
      </c>
    </row>
    <row r="47" spans="1:3" ht="12.75">
      <c r="A47">
        <v>2003</v>
      </c>
      <c r="B47" s="2">
        <f t="shared" si="0"/>
        <v>61.517</v>
      </c>
      <c r="C47">
        <v>61517</v>
      </c>
    </row>
    <row r="48" spans="1:3" ht="12.75">
      <c r="A48">
        <v>2004</v>
      </c>
      <c r="B48" s="2">
        <f t="shared" si="0"/>
        <v>61.684</v>
      </c>
      <c r="C48">
        <v>61684</v>
      </c>
    </row>
    <row r="49" spans="1:3" ht="12.75">
      <c r="A49">
        <v>2005</v>
      </c>
      <c r="B49" s="2">
        <f t="shared" si="0"/>
        <v>61.042</v>
      </c>
      <c r="C49">
        <v>61042</v>
      </c>
    </row>
    <row r="50" spans="1:3" ht="12.75">
      <c r="A50">
        <v>2006</v>
      </c>
      <c r="B50" s="2">
        <f t="shared" si="0"/>
        <v>64.237</v>
      </c>
      <c r="C50">
        <v>64237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3" sqref="A3"/>
    </sheetView>
  </sheetViews>
  <sheetFormatPr defaultColWidth="9.140625" defaultRowHeight="12.75"/>
  <cols>
    <col min="1" max="1" width="17.57421875" style="0" customWidth="1"/>
    <col min="4" max="4" width="11.00390625" style="0" customWidth="1"/>
  </cols>
  <sheetData>
    <row r="1" spans="1:18" s="10" customFormat="1" ht="12.75">
      <c r="A1" s="5" t="s">
        <v>24</v>
      </c>
      <c r="B1" s="6"/>
      <c r="C1" s="7"/>
      <c r="D1" s="8"/>
      <c r="E1" s="8"/>
      <c r="F1" s="8"/>
      <c r="G1" s="8"/>
      <c r="H1" s="8"/>
      <c r="I1" s="8"/>
      <c r="J1" s="8"/>
      <c r="K1" s="9"/>
      <c r="L1" s="6"/>
      <c r="M1" s="7"/>
      <c r="N1" s="8"/>
      <c r="O1" s="8"/>
      <c r="P1" s="8"/>
      <c r="Q1" s="8"/>
      <c r="R1" s="8"/>
    </row>
    <row r="2" spans="1:18" s="10" customFormat="1" ht="12.75">
      <c r="A2" s="8"/>
      <c r="B2" s="11"/>
      <c r="C2" s="12"/>
      <c r="D2" s="8"/>
      <c r="E2" s="8"/>
      <c r="F2" s="8"/>
      <c r="G2" s="8"/>
      <c r="H2" s="8"/>
      <c r="I2" s="8"/>
      <c r="J2" s="8"/>
      <c r="K2" s="8"/>
      <c r="L2" s="11"/>
      <c r="M2" s="12"/>
      <c r="N2" s="8"/>
      <c r="O2" s="8"/>
      <c r="P2" s="8"/>
      <c r="Q2" s="8"/>
      <c r="R2" s="8"/>
    </row>
    <row r="3" spans="1:4" ht="12.75">
      <c r="A3" s="3"/>
      <c r="B3" s="3">
        <v>2006</v>
      </c>
      <c r="C3" s="3">
        <v>1980</v>
      </c>
      <c r="D3" s="3" t="s">
        <v>25</v>
      </c>
    </row>
    <row r="4" spans="1:5" ht="12.75">
      <c r="A4" t="s">
        <v>26</v>
      </c>
      <c r="B4" s="13">
        <v>2.05</v>
      </c>
      <c r="C4" s="13">
        <v>2.48</v>
      </c>
      <c r="D4" s="13">
        <f aca="true" t="shared" si="0" ref="D4:D36">B4-C4</f>
        <v>-0.43000000000000016</v>
      </c>
      <c r="E4" s="14"/>
    </row>
    <row r="5" spans="1:5" ht="12.75">
      <c r="A5" t="s">
        <v>27</v>
      </c>
      <c r="B5" s="13">
        <v>2</v>
      </c>
      <c r="C5" s="13">
        <v>1.95</v>
      </c>
      <c r="D5" s="13">
        <f t="shared" si="0"/>
        <v>0.050000000000000044</v>
      </c>
      <c r="E5" s="14"/>
    </row>
    <row r="6" spans="1:5" ht="12.75">
      <c r="A6" t="s">
        <v>28</v>
      </c>
      <c r="B6" s="13">
        <v>1.9</v>
      </c>
      <c r="C6" s="13">
        <v>1.72</v>
      </c>
      <c r="D6" s="13">
        <f t="shared" si="0"/>
        <v>0.17999999999999994</v>
      </c>
      <c r="E6" s="14"/>
    </row>
    <row r="7" spans="1:5" ht="12.75">
      <c r="A7" t="s">
        <v>29</v>
      </c>
      <c r="B7" s="13">
        <v>1.9</v>
      </c>
      <c r="C7" s="13">
        <v>3.23</v>
      </c>
      <c r="D7" s="13">
        <f t="shared" si="0"/>
        <v>-1.33</v>
      </c>
      <c r="E7" s="14"/>
    </row>
    <row r="8" spans="1:5" ht="12.75">
      <c r="A8" t="s">
        <v>30</v>
      </c>
      <c r="B8" s="13">
        <v>1.85</v>
      </c>
      <c r="C8" s="13">
        <v>1.68</v>
      </c>
      <c r="D8" s="13">
        <f t="shared" si="0"/>
        <v>0.17000000000000015</v>
      </c>
      <c r="E8" s="14"/>
    </row>
    <row r="9" spans="1:5" ht="12.75">
      <c r="A9" t="s">
        <v>31</v>
      </c>
      <c r="B9" s="13">
        <v>1.84</v>
      </c>
      <c r="C9" s="13">
        <v>1.89</v>
      </c>
      <c r="D9" s="13">
        <f t="shared" si="0"/>
        <v>-0.04999999999999982</v>
      </c>
      <c r="E9" s="14"/>
    </row>
    <row r="10" spans="1:5" ht="12.75">
      <c r="A10" t="s">
        <v>32</v>
      </c>
      <c r="B10" s="13">
        <v>1.84</v>
      </c>
      <c r="C10" s="13">
        <v>1.63</v>
      </c>
      <c r="D10" s="13">
        <f t="shared" si="0"/>
        <v>0.2100000000000002</v>
      </c>
      <c r="E10" s="14"/>
    </row>
    <row r="11" spans="1:5" ht="12.75">
      <c r="A11" t="s">
        <v>33</v>
      </c>
      <c r="B11" s="13">
        <v>1.83</v>
      </c>
      <c r="C11" s="13">
        <v>1.55</v>
      </c>
      <c r="D11" s="13">
        <f t="shared" si="0"/>
        <v>0.28</v>
      </c>
      <c r="E11" s="14"/>
    </row>
    <row r="12" spans="1:5" ht="12.75">
      <c r="A12" t="s">
        <v>34</v>
      </c>
      <c r="B12" s="13">
        <v>1.7</v>
      </c>
      <c r="C12" s="13">
        <v>1.6</v>
      </c>
      <c r="D12" s="13">
        <f t="shared" si="0"/>
        <v>0.09999999999999987</v>
      </c>
      <c r="E12" s="14"/>
    </row>
    <row r="13" spans="1:5" ht="12.75">
      <c r="A13" t="s">
        <v>35</v>
      </c>
      <c r="B13" s="13">
        <v>1.65</v>
      </c>
      <c r="C13" s="13">
        <v>1.49</v>
      </c>
      <c r="D13" s="13">
        <f t="shared" si="0"/>
        <v>0.15999999999999992</v>
      </c>
      <c r="E13" s="14"/>
    </row>
    <row r="14" spans="1:5" ht="12.75">
      <c r="A14" t="s">
        <v>36</v>
      </c>
      <c r="B14" s="13">
        <v>1.64</v>
      </c>
      <c r="C14" s="13">
        <v>1.68</v>
      </c>
      <c r="D14" s="13">
        <f t="shared" si="0"/>
        <v>-0.040000000000000036</v>
      </c>
      <c r="E14" s="14"/>
    </row>
    <row r="15" spans="1:5" ht="12.75">
      <c r="A15" t="s">
        <v>37</v>
      </c>
      <c r="B15" s="13">
        <v>1.55</v>
      </c>
      <c r="C15" s="13">
        <v>2.02</v>
      </c>
      <c r="D15" s="13">
        <f t="shared" si="0"/>
        <v>-0.47</v>
      </c>
      <c r="E15" s="14"/>
    </row>
    <row r="16" spans="1:5" ht="12.75">
      <c r="A16" t="s">
        <v>38</v>
      </c>
      <c r="B16" s="13">
        <v>1.47</v>
      </c>
      <c r="C16" s="13">
        <v>2.46</v>
      </c>
      <c r="D16" s="13">
        <f t="shared" si="0"/>
        <v>-0.99</v>
      </c>
      <c r="E16" s="14"/>
    </row>
    <row r="17" spans="1:5" ht="12.75">
      <c r="A17" t="s">
        <v>39</v>
      </c>
      <c r="B17" s="13">
        <v>1.43</v>
      </c>
      <c r="C17" s="13">
        <v>1.55</v>
      </c>
      <c r="D17" s="13">
        <f t="shared" si="0"/>
        <v>-0.1200000000000001</v>
      </c>
      <c r="E17" s="14"/>
    </row>
    <row r="18" spans="1:5" ht="12.75">
      <c r="A18" t="s">
        <v>40</v>
      </c>
      <c r="B18" s="13">
        <v>1.41</v>
      </c>
      <c r="C18" s="13">
        <v>1.98</v>
      </c>
      <c r="D18" s="13">
        <f t="shared" si="0"/>
        <v>-0.5700000000000001</v>
      </c>
      <c r="E18" s="14"/>
    </row>
    <row r="19" spans="1:5" ht="12.75">
      <c r="A19" t="s">
        <v>41</v>
      </c>
      <c r="B19" s="13">
        <v>1.4</v>
      </c>
      <c r="C19" s="13">
        <v>1.65</v>
      </c>
      <c r="D19" s="13">
        <f t="shared" si="0"/>
        <v>-0.25</v>
      </c>
      <c r="E19" s="14"/>
    </row>
    <row r="20" spans="1:5" ht="12.75">
      <c r="A20" t="s">
        <v>42</v>
      </c>
      <c r="B20" s="13">
        <v>1.39</v>
      </c>
      <c r="C20" s="13">
        <v>2.23</v>
      </c>
      <c r="D20" s="13">
        <f t="shared" si="0"/>
        <v>-0.8400000000000001</v>
      </c>
      <c r="E20" s="14"/>
    </row>
    <row r="21" spans="1:5" ht="12.75">
      <c r="A21" s="3" t="s">
        <v>43</v>
      </c>
      <c r="B21" s="3">
        <v>1.37</v>
      </c>
      <c r="C21" s="3">
        <v>2.05</v>
      </c>
      <c r="D21" s="13">
        <f t="shared" si="0"/>
        <v>-0.6799999999999997</v>
      </c>
      <c r="E21" s="14"/>
    </row>
    <row r="22" spans="1:5" ht="12.75">
      <c r="A22" t="s">
        <v>44</v>
      </c>
      <c r="B22" s="13">
        <v>1.35</v>
      </c>
      <c r="C22" s="13">
        <v>2.2</v>
      </c>
      <c r="D22" s="13">
        <f t="shared" si="0"/>
        <v>-0.8500000000000001</v>
      </c>
      <c r="E22" s="14"/>
    </row>
    <row r="23" spans="1:5" ht="12.75">
      <c r="A23" t="s">
        <v>45</v>
      </c>
      <c r="B23" s="13">
        <v>1.35</v>
      </c>
      <c r="C23" s="13">
        <v>2.25</v>
      </c>
      <c r="D23" s="13">
        <f t="shared" si="0"/>
        <v>-0.8999999999999999</v>
      </c>
      <c r="E23" s="14"/>
    </row>
    <row r="24" spans="1:5" ht="12.75">
      <c r="A24" t="s">
        <v>46</v>
      </c>
      <c r="B24" s="13">
        <v>1.35</v>
      </c>
      <c r="C24" s="13">
        <v>1.9</v>
      </c>
      <c r="D24" s="13">
        <f t="shared" si="0"/>
        <v>-0.5499999999999998</v>
      </c>
      <c r="E24" s="14"/>
    </row>
    <row r="25" spans="1:5" ht="12.75">
      <c r="A25" t="s">
        <v>47</v>
      </c>
      <c r="B25" s="13">
        <v>1.34</v>
      </c>
      <c r="C25" s="13">
        <v>1.91</v>
      </c>
      <c r="D25" s="13">
        <f t="shared" si="0"/>
        <v>-0.5699999999999998</v>
      </c>
      <c r="E25" s="14"/>
    </row>
    <row r="26" spans="1:5" ht="12.75">
      <c r="A26" t="s">
        <v>48</v>
      </c>
      <c r="B26" s="13">
        <v>1.33</v>
      </c>
      <c r="C26" s="13">
        <v>2.1</v>
      </c>
      <c r="D26" s="13">
        <f t="shared" si="0"/>
        <v>-0.77</v>
      </c>
      <c r="E26" s="14"/>
    </row>
    <row r="27" spans="1:5" ht="12.75">
      <c r="A27" t="s">
        <v>49</v>
      </c>
      <c r="B27" s="13">
        <v>1.32</v>
      </c>
      <c r="C27" s="13">
        <v>1.64</v>
      </c>
      <c r="D27" s="13">
        <f t="shared" si="0"/>
        <v>-0.31999999999999984</v>
      </c>
      <c r="E27" s="14"/>
    </row>
    <row r="28" spans="1:5" ht="12.75">
      <c r="A28" t="s">
        <v>50</v>
      </c>
      <c r="B28" s="13">
        <v>1.32</v>
      </c>
      <c r="C28" s="13">
        <v>1.56</v>
      </c>
      <c r="D28" s="13">
        <f t="shared" si="0"/>
        <v>-0.24</v>
      </c>
      <c r="E28" s="14"/>
    </row>
    <row r="29" spans="1:5" ht="12.75">
      <c r="A29" s="3" t="s">
        <v>51</v>
      </c>
      <c r="B29" s="3">
        <v>1.31</v>
      </c>
      <c r="C29" s="3">
        <v>2.43</v>
      </c>
      <c r="D29" s="13">
        <f t="shared" si="0"/>
        <v>-1.12</v>
      </c>
      <c r="E29" s="14"/>
    </row>
    <row r="30" spans="1:5" ht="12.75">
      <c r="A30" t="s">
        <v>52</v>
      </c>
      <c r="B30" s="13">
        <v>1.31</v>
      </c>
      <c r="C30" s="13">
        <v>2.1</v>
      </c>
      <c r="D30" s="13">
        <f t="shared" si="0"/>
        <v>-0.79</v>
      </c>
      <c r="E30" s="14"/>
    </row>
    <row r="31" spans="1:5" ht="12.75">
      <c r="A31" t="s">
        <v>53</v>
      </c>
      <c r="B31" s="13">
        <v>1.31</v>
      </c>
      <c r="C31" s="13">
        <v>1.99</v>
      </c>
      <c r="D31" s="13">
        <f t="shared" si="0"/>
        <v>-0.6799999999999999</v>
      </c>
      <c r="E31" s="14"/>
    </row>
    <row r="32" spans="1:5" ht="12.75">
      <c r="A32" t="s">
        <v>54</v>
      </c>
      <c r="B32" s="13">
        <v>1.27</v>
      </c>
      <c r="C32" s="13">
        <v>2.26</v>
      </c>
      <c r="D32" s="13">
        <f t="shared" si="0"/>
        <v>-0.9899999999999998</v>
      </c>
      <c r="E32" s="14"/>
    </row>
    <row r="33" spans="1:5" ht="12.75">
      <c r="A33" t="s">
        <v>55</v>
      </c>
      <c r="B33" s="13">
        <v>1.24</v>
      </c>
      <c r="C33" s="13">
        <v>2.31</v>
      </c>
      <c r="D33" s="13">
        <f t="shared" si="0"/>
        <v>-1.07</v>
      </c>
      <c r="E33" s="14"/>
    </row>
    <row r="34" spans="1:5" ht="12.75">
      <c r="A34" t="s">
        <v>56</v>
      </c>
      <c r="B34" s="13">
        <f>STDEV(B4:B33)</f>
        <v>0.2528131380261286</v>
      </c>
      <c r="C34" s="13">
        <f>STDEV(C4:C33)</f>
        <v>0.38043668194000024</v>
      </c>
      <c r="D34" s="13">
        <f t="shared" si="0"/>
        <v>-0.12762354391387165</v>
      </c>
      <c r="E34" s="14"/>
    </row>
    <row r="35" spans="1:5" ht="12.75">
      <c r="A35" t="s">
        <v>57</v>
      </c>
      <c r="B35" s="13">
        <f>AVERAGE(B4:B33)</f>
        <v>1.5340000000000005</v>
      </c>
      <c r="C35" s="13">
        <f>AVERAGE(C4:C33)</f>
        <v>1.983</v>
      </c>
      <c r="D35" s="13">
        <f t="shared" si="0"/>
        <v>-0.4489999999999996</v>
      </c>
      <c r="E35" s="14"/>
    </row>
    <row r="36" spans="1:5" ht="12.75">
      <c r="A36" t="s">
        <v>58</v>
      </c>
      <c r="B36" s="13">
        <f>+B35/B34</f>
        <v>6.067722634895103</v>
      </c>
      <c r="C36" s="13">
        <f>+C35/C34</f>
        <v>5.212431119648826</v>
      </c>
      <c r="D36" s="13">
        <f t="shared" si="0"/>
        <v>0.855291515246277</v>
      </c>
      <c r="E36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59</v>
      </c>
    </row>
    <row r="3" spans="1:5" ht="38.25">
      <c r="A3" s="3"/>
      <c r="B3" s="3" t="s">
        <v>60</v>
      </c>
      <c r="C3" s="3" t="s">
        <v>61</v>
      </c>
      <c r="D3" s="3" t="s">
        <v>62</v>
      </c>
      <c r="E3" s="3"/>
    </row>
    <row r="4" spans="1:4" ht="12.75">
      <c r="A4" s="4" t="s">
        <v>63</v>
      </c>
      <c r="B4" s="15">
        <f aca="true" t="shared" si="0" ref="B4:D10">B22*100/B13</f>
        <v>69.21139619077601</v>
      </c>
      <c r="C4" s="15">
        <f t="shared" si="0"/>
        <v>28.367228355607207</v>
      </c>
      <c r="D4" s="15">
        <f t="shared" si="0"/>
        <v>50.84783087425677</v>
      </c>
    </row>
    <row r="5" spans="1:4" ht="12.75">
      <c r="A5" s="4" t="s">
        <v>64</v>
      </c>
      <c r="B5" s="15">
        <f t="shared" si="0"/>
        <v>68.08213129231675</v>
      </c>
      <c r="C5" s="15">
        <f t="shared" si="0"/>
        <v>36.10581773343796</v>
      </c>
      <c r="D5" s="15">
        <f t="shared" si="0"/>
        <v>50.46529662659946</v>
      </c>
    </row>
    <row r="6" spans="1:4" ht="12.75">
      <c r="A6" s="4" t="s">
        <v>65</v>
      </c>
      <c r="B6" s="15">
        <f t="shared" si="0"/>
        <v>71.1463512968687</v>
      </c>
      <c r="C6" s="15">
        <f t="shared" si="0"/>
        <v>41.631755341432765</v>
      </c>
      <c r="D6" s="15">
        <f t="shared" si="0"/>
        <v>57.34350615571354</v>
      </c>
    </row>
    <row r="7" spans="1:4" ht="12.75">
      <c r="A7" s="4" t="s">
        <v>66</v>
      </c>
      <c r="B7" s="15">
        <f t="shared" si="0"/>
        <v>72.20664133452418</v>
      </c>
      <c r="C7" s="15">
        <f t="shared" si="0"/>
        <v>47.36355829838153</v>
      </c>
      <c r="D7" s="15">
        <f t="shared" si="0"/>
        <v>60.73967540972286</v>
      </c>
    </row>
    <row r="8" spans="1:4" ht="12.75">
      <c r="A8" s="4" t="s">
        <v>67</v>
      </c>
      <c r="B8" s="15">
        <f t="shared" si="0"/>
        <v>73.81431384866582</v>
      </c>
      <c r="C8" s="15">
        <f t="shared" si="0"/>
        <v>48.277891040379004</v>
      </c>
      <c r="D8" s="15">
        <f t="shared" si="0"/>
        <v>63.95231422915939</v>
      </c>
    </row>
    <row r="9" spans="1:4" ht="12.75">
      <c r="A9" s="4" t="s">
        <v>68</v>
      </c>
      <c r="B9" s="15">
        <f t="shared" si="0"/>
        <v>74.09290932743052</v>
      </c>
      <c r="C9" s="15">
        <f t="shared" si="0"/>
        <v>48.69566424879864</v>
      </c>
      <c r="D9" s="15">
        <f t="shared" si="0"/>
        <v>64.34457674978496</v>
      </c>
    </row>
    <row r="10" spans="1:4" ht="12.75">
      <c r="A10" s="4" t="s">
        <v>69</v>
      </c>
      <c r="B10" s="15">
        <f t="shared" si="0"/>
        <v>73.77618382859613</v>
      </c>
      <c r="C10" s="15">
        <f t="shared" si="0"/>
        <v>48.2117599408208</v>
      </c>
      <c r="D10" s="15">
        <f t="shared" si="0"/>
        <v>63.86962864357775</v>
      </c>
    </row>
    <row r="11" spans="1:4" ht="12.75">
      <c r="A11" s="4"/>
      <c r="B11" s="15"/>
      <c r="C11" s="15"/>
      <c r="D11" s="15"/>
    </row>
    <row r="12" ht="12.75">
      <c r="A12" t="s">
        <v>70</v>
      </c>
    </row>
    <row r="13" spans="1:4" ht="12.75">
      <c r="A13" s="4" t="s">
        <v>63</v>
      </c>
      <c r="B13" s="16">
        <v>1270.6</v>
      </c>
      <c r="C13" s="17">
        <v>860.5</v>
      </c>
      <c r="D13" s="17">
        <v>454.1</v>
      </c>
    </row>
    <row r="14" spans="1:4" ht="12.75">
      <c r="A14" s="4" t="s">
        <v>64</v>
      </c>
      <c r="B14" s="16">
        <v>1358.8</v>
      </c>
      <c r="C14" s="17">
        <v>892.1</v>
      </c>
      <c r="D14" s="17">
        <v>515.8</v>
      </c>
    </row>
    <row r="15" spans="1:4" ht="12.75">
      <c r="A15" s="4" t="s">
        <v>65</v>
      </c>
      <c r="B15" s="16">
        <v>1488.2</v>
      </c>
      <c r="C15" s="17">
        <v>954.8</v>
      </c>
      <c r="D15" s="17">
        <v>576.7</v>
      </c>
    </row>
    <row r="16" spans="1:4" ht="12.75">
      <c r="A16" s="4" t="s">
        <v>66</v>
      </c>
      <c r="B16" s="18">
        <v>1694.027</v>
      </c>
      <c r="C16" s="18">
        <v>1002.8807316536253</v>
      </c>
      <c r="D16" s="18">
        <v>691.1462683463745</v>
      </c>
    </row>
    <row r="17" spans="1:4" ht="12.75">
      <c r="A17" s="4" t="s">
        <v>67</v>
      </c>
      <c r="B17" s="16">
        <v>1886.355</v>
      </c>
      <c r="C17" s="17">
        <v>1131.57387</v>
      </c>
      <c r="D17" s="19">
        <v>754.78113</v>
      </c>
    </row>
    <row r="18" spans="1:4" ht="12.75">
      <c r="A18" s="4" t="s">
        <v>68</v>
      </c>
      <c r="B18" s="16">
        <v>2068.619</v>
      </c>
      <c r="C18" s="17">
        <v>1273.2139700000002</v>
      </c>
      <c r="D18" s="19">
        <v>795.4050299999998</v>
      </c>
    </row>
    <row r="19" spans="1:4" ht="12.75">
      <c r="A19" s="4" t="s">
        <v>69</v>
      </c>
      <c r="B19" s="16">
        <v>2240.6959999999995</v>
      </c>
      <c r="C19" s="17">
        <v>1399.45109</v>
      </c>
      <c r="D19" s="19">
        <v>841.2449100000001</v>
      </c>
    </row>
    <row r="20" spans="1:4" ht="12.75">
      <c r="A20" s="4"/>
      <c r="B20" s="16"/>
      <c r="C20" s="17"/>
      <c r="D20" s="19"/>
    </row>
    <row r="21" ht="12.75">
      <c r="A21" t="s">
        <v>71</v>
      </c>
    </row>
    <row r="22" spans="1:4" ht="12.75">
      <c r="A22" s="20" t="s">
        <v>63</v>
      </c>
      <c r="B22" s="21">
        <v>879.4</v>
      </c>
      <c r="C22" s="22">
        <v>244.1</v>
      </c>
      <c r="D22" s="22">
        <v>230.9</v>
      </c>
    </row>
    <row r="23" spans="1:4" ht="12.75">
      <c r="A23" s="20" t="s">
        <v>64</v>
      </c>
      <c r="B23" s="21">
        <v>925.1</v>
      </c>
      <c r="C23" s="22">
        <v>322.1</v>
      </c>
      <c r="D23" s="22">
        <v>260.3</v>
      </c>
    </row>
    <row r="24" spans="1:4" ht="12.75">
      <c r="A24" s="20" t="s">
        <v>65</v>
      </c>
      <c r="B24" s="23">
        <v>1058.8</v>
      </c>
      <c r="C24" s="24">
        <v>397.5</v>
      </c>
      <c r="D24" s="24">
        <v>330.7</v>
      </c>
    </row>
    <row r="25" spans="1:4" ht="12.75">
      <c r="A25" s="20" t="s">
        <v>66</v>
      </c>
      <c r="B25" s="21">
        <v>1223.2</v>
      </c>
      <c r="C25" s="22">
        <v>475</v>
      </c>
      <c r="D25" s="22">
        <v>419.8</v>
      </c>
    </row>
    <row r="26" spans="1:4" ht="12.75">
      <c r="A26" s="20" t="s">
        <v>67</v>
      </c>
      <c r="B26" s="21">
        <v>1392.4</v>
      </c>
      <c r="C26" s="22">
        <v>546.3</v>
      </c>
      <c r="D26" s="22">
        <v>482.7</v>
      </c>
    </row>
    <row r="27" spans="1:4" ht="12.75">
      <c r="A27" s="20" t="s">
        <v>68</v>
      </c>
      <c r="B27" s="21">
        <v>1532.7</v>
      </c>
      <c r="C27" s="22">
        <v>620</v>
      </c>
      <c r="D27" s="22">
        <v>511.8</v>
      </c>
    </row>
    <row r="28" spans="1:4" ht="12.75">
      <c r="A28" s="25" t="s">
        <v>69</v>
      </c>
      <c r="B28">
        <v>1653.1</v>
      </c>
      <c r="C28">
        <v>674.7</v>
      </c>
      <c r="D28">
        <v>537.3</v>
      </c>
    </row>
    <row r="36" spans="3:4" ht="12.75">
      <c r="C36" s="26"/>
      <c r="D36" s="2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 topLeftCell="A1">
      <selection activeCell="A4" sqref="A4"/>
    </sheetView>
  </sheetViews>
  <sheetFormatPr defaultColWidth="9.140625" defaultRowHeight="12.75"/>
  <cols>
    <col min="1" max="1" width="7.421875" style="40" bestFit="1" customWidth="1"/>
    <col min="2" max="3" width="10.7109375" style="39" bestFit="1" customWidth="1"/>
  </cols>
  <sheetData>
    <row r="1" ht="12.75">
      <c r="A1" s="1" t="s">
        <v>106</v>
      </c>
    </row>
    <row r="3" ht="12.75">
      <c r="A3" s="40" t="s">
        <v>104</v>
      </c>
    </row>
    <row r="4" spans="2:3" ht="12.75">
      <c r="B4" s="41">
        <v>2006</v>
      </c>
      <c r="C4" s="41">
        <v>2041</v>
      </c>
    </row>
    <row r="5" spans="1:3" ht="12.75">
      <c r="A5" s="40" t="s">
        <v>82</v>
      </c>
      <c r="B5" s="39">
        <v>154.663</v>
      </c>
      <c r="C5" s="39">
        <v>206.075</v>
      </c>
    </row>
    <row r="6" spans="1:3" ht="12.75">
      <c r="A6" s="40" t="s">
        <v>83</v>
      </c>
      <c r="B6" s="39">
        <v>148.109</v>
      </c>
      <c r="C6" s="39">
        <v>200.61</v>
      </c>
    </row>
    <row r="7" spans="1:3" ht="12.75">
      <c r="A7" s="40" t="s">
        <v>84</v>
      </c>
      <c r="B7" s="39">
        <v>140.706</v>
      </c>
      <c r="C7" s="39">
        <v>201.182</v>
      </c>
    </row>
    <row r="8" spans="1:3" ht="12.75">
      <c r="A8" s="40" t="s">
        <v>85</v>
      </c>
      <c r="B8" s="39">
        <v>148.658</v>
      </c>
      <c r="C8" s="39">
        <v>208.253</v>
      </c>
    </row>
    <row r="9" spans="1:3" ht="12.75">
      <c r="A9" s="40" t="s">
        <v>86</v>
      </c>
      <c r="B9" s="39">
        <v>175.535</v>
      </c>
      <c r="C9" s="39">
        <v>214.732</v>
      </c>
    </row>
    <row r="10" spans="1:3" ht="12.75">
      <c r="A10" s="40" t="s">
        <v>87</v>
      </c>
      <c r="B10" s="39">
        <v>190.157</v>
      </c>
      <c r="C10" s="39">
        <v>232.471</v>
      </c>
    </row>
    <row r="11" spans="1:3" ht="12.75">
      <c r="A11" s="40" t="s">
        <v>88</v>
      </c>
      <c r="B11" s="39">
        <v>176.39</v>
      </c>
      <c r="C11" s="39">
        <v>231.296</v>
      </c>
    </row>
    <row r="12" spans="1:3" ht="12.75">
      <c r="A12" s="40" t="s">
        <v>89</v>
      </c>
      <c r="B12" s="39">
        <v>162.754</v>
      </c>
      <c r="C12" s="39">
        <v>219.736</v>
      </c>
    </row>
    <row r="13" spans="1:3" ht="12.75">
      <c r="A13" s="40" t="s">
        <v>90</v>
      </c>
      <c r="B13" s="39">
        <v>150.433</v>
      </c>
      <c r="C13" s="39">
        <v>215.524</v>
      </c>
    </row>
    <row r="14" spans="1:3" ht="12.75">
      <c r="A14" s="40" t="s">
        <v>91</v>
      </c>
      <c r="B14" s="39">
        <v>137.409</v>
      </c>
      <c r="C14" s="39">
        <v>216.639</v>
      </c>
    </row>
    <row r="15" spans="1:3" ht="12.75">
      <c r="A15" s="40" t="s">
        <v>92</v>
      </c>
      <c r="B15" s="39">
        <v>124.122</v>
      </c>
      <c r="C15" s="39">
        <v>238.875</v>
      </c>
    </row>
    <row r="16" spans="1:3" ht="12.75">
      <c r="A16" s="40" t="s">
        <v>93</v>
      </c>
      <c r="B16" s="39">
        <v>113.229</v>
      </c>
      <c r="C16" s="39">
        <v>267.45</v>
      </c>
    </row>
    <row r="17" spans="1:3" ht="12.75">
      <c r="A17" s="40" t="s">
        <v>94</v>
      </c>
      <c r="B17" s="39">
        <v>90.641</v>
      </c>
      <c r="C17" s="39">
        <v>241.829</v>
      </c>
    </row>
    <row r="18" spans="1:3" ht="12.75">
      <c r="A18" s="40" t="s">
        <v>95</v>
      </c>
      <c r="B18" s="39">
        <v>69.859</v>
      </c>
      <c r="C18" s="39">
        <v>197.325</v>
      </c>
    </row>
    <row r="19" spans="1:3" ht="12.75">
      <c r="A19" s="40" t="s">
        <v>96</v>
      </c>
      <c r="B19" s="39">
        <v>55.776</v>
      </c>
      <c r="C19" s="39">
        <v>162.143</v>
      </c>
    </row>
    <row r="20" spans="1:3" ht="12.75">
      <c r="A20" s="40" t="s">
        <v>97</v>
      </c>
      <c r="B20" s="39">
        <v>39.67</v>
      </c>
      <c r="C20" s="39">
        <v>130.72</v>
      </c>
    </row>
    <row r="21" spans="1:3" ht="12.75">
      <c r="A21" s="40" t="s">
        <v>98</v>
      </c>
      <c r="B21" s="39">
        <v>24.456</v>
      </c>
      <c r="C21" s="39">
        <v>98.669</v>
      </c>
    </row>
    <row r="22" spans="1:3" ht="12.75">
      <c r="A22" s="40" t="s">
        <v>99</v>
      </c>
      <c r="B22" s="39">
        <v>10.95</v>
      </c>
      <c r="C22" s="39">
        <v>66.738</v>
      </c>
    </row>
    <row r="23" spans="1:3" ht="12.75">
      <c r="A23" s="40" t="s">
        <v>100</v>
      </c>
      <c r="B23" s="39">
        <v>3.219</v>
      </c>
      <c r="C23" s="39">
        <v>38.659</v>
      </c>
    </row>
    <row r="24" spans="1:3" ht="12.75">
      <c r="A24" s="40" t="s">
        <v>101</v>
      </c>
      <c r="B24" s="39">
        <v>0.586</v>
      </c>
      <c r="C24" s="39">
        <v>14.559</v>
      </c>
    </row>
    <row r="25" spans="1:3" ht="12.75">
      <c r="A25" s="40" t="s">
        <v>72</v>
      </c>
      <c r="B25" s="39">
        <v>2117.322</v>
      </c>
      <c r="C25" s="39">
        <v>3603.485</v>
      </c>
    </row>
    <row r="27" ht="12.75">
      <c r="A27" s="40" t="s">
        <v>105</v>
      </c>
    </row>
    <row r="28" spans="2:3" ht="12.75">
      <c r="B28" s="41">
        <v>2006</v>
      </c>
      <c r="C28" s="41">
        <v>2041</v>
      </c>
    </row>
    <row r="29" spans="1:3" ht="12.75">
      <c r="A29" s="40" t="s">
        <v>82</v>
      </c>
      <c r="B29" s="39">
        <v>147.681</v>
      </c>
      <c r="C29" s="39">
        <v>194.334</v>
      </c>
    </row>
    <row r="30" spans="1:3" ht="12.75">
      <c r="A30" s="40" t="s">
        <v>83</v>
      </c>
      <c r="B30" s="39">
        <v>140.426</v>
      </c>
      <c r="C30" s="39">
        <v>189.477</v>
      </c>
    </row>
    <row r="31" spans="1:3" ht="12.75">
      <c r="A31" s="40" t="s">
        <v>102</v>
      </c>
      <c r="B31" s="39">
        <v>133.473</v>
      </c>
      <c r="C31" s="39">
        <v>190.002</v>
      </c>
    </row>
    <row r="32" spans="1:3" ht="12.75">
      <c r="A32" s="40" t="s">
        <v>103</v>
      </c>
      <c r="B32" s="39">
        <v>142.219</v>
      </c>
      <c r="C32" s="39">
        <v>196.779</v>
      </c>
    </row>
    <row r="33" spans="1:3" ht="12.75">
      <c r="A33" s="40" t="s">
        <v>86</v>
      </c>
      <c r="B33" s="39">
        <v>172</v>
      </c>
      <c r="C33" s="39">
        <v>208.09</v>
      </c>
    </row>
    <row r="34" spans="1:3" ht="12.75">
      <c r="A34" s="40" t="s">
        <v>87</v>
      </c>
      <c r="B34" s="39">
        <v>185.035</v>
      </c>
      <c r="C34" s="39">
        <v>225.826</v>
      </c>
    </row>
    <row r="35" spans="1:3" ht="12.75">
      <c r="A35" s="40" t="s">
        <v>88</v>
      </c>
      <c r="B35" s="39">
        <v>171.489</v>
      </c>
      <c r="C35" s="39">
        <v>221.368</v>
      </c>
    </row>
    <row r="36" spans="1:3" ht="12.75">
      <c r="A36" s="40" t="s">
        <v>89</v>
      </c>
      <c r="B36" s="39">
        <v>157.685</v>
      </c>
      <c r="C36" s="39">
        <v>209.185</v>
      </c>
    </row>
    <row r="37" spans="1:3" ht="12.75">
      <c r="A37" s="40" t="s">
        <v>90</v>
      </c>
      <c r="B37" s="39">
        <v>149.344</v>
      </c>
      <c r="C37" s="39">
        <v>203.231</v>
      </c>
    </row>
    <row r="38" spans="1:3" ht="12.75">
      <c r="A38" s="40" t="s">
        <v>91</v>
      </c>
      <c r="B38" s="39">
        <v>136.351</v>
      </c>
      <c r="C38" s="39">
        <v>205.701</v>
      </c>
    </row>
    <row r="39" spans="1:3" ht="12.75">
      <c r="A39" s="40" t="s">
        <v>92</v>
      </c>
      <c r="B39" s="39">
        <v>122.259</v>
      </c>
      <c r="C39" s="39">
        <v>227.923</v>
      </c>
    </row>
    <row r="40" spans="1:3" ht="12.75">
      <c r="A40" s="40" t="s">
        <v>93</v>
      </c>
      <c r="B40" s="39">
        <v>110.66</v>
      </c>
      <c r="C40" s="39">
        <v>249.472</v>
      </c>
    </row>
    <row r="41" spans="1:3" ht="12.75">
      <c r="A41" s="40" t="s">
        <v>94</v>
      </c>
      <c r="B41" s="39">
        <v>89.137</v>
      </c>
      <c r="C41" s="39">
        <v>221.8</v>
      </c>
    </row>
    <row r="42" spans="1:3" ht="12.75">
      <c r="A42" s="40" t="s">
        <v>95</v>
      </c>
      <c r="B42" s="39">
        <v>71.386</v>
      </c>
      <c r="C42" s="39">
        <v>185.497</v>
      </c>
    </row>
    <row r="43" spans="1:3" ht="12.75">
      <c r="A43" s="40" t="s">
        <v>96</v>
      </c>
      <c r="B43" s="39">
        <v>61.687</v>
      </c>
      <c r="C43" s="39">
        <v>157.718</v>
      </c>
    </row>
    <row r="44" spans="1:3" ht="12.75">
      <c r="A44" s="40" t="s">
        <v>97</v>
      </c>
      <c r="B44" s="39">
        <v>51.769</v>
      </c>
      <c r="C44" s="39">
        <v>136.22</v>
      </c>
    </row>
    <row r="45" spans="1:3" ht="12.75">
      <c r="A45" s="40" t="s">
        <v>98</v>
      </c>
      <c r="B45" s="39">
        <v>39.933</v>
      </c>
      <c r="C45" s="39">
        <v>107.851</v>
      </c>
    </row>
    <row r="46" spans="1:3" ht="12.75">
      <c r="A46" s="40" t="s">
        <v>99</v>
      </c>
      <c r="B46" s="39">
        <v>22.199</v>
      </c>
      <c r="C46" s="39">
        <v>76</v>
      </c>
    </row>
    <row r="47" spans="1:3" ht="12.75">
      <c r="A47" s="40" t="s">
        <v>100</v>
      </c>
      <c r="B47" s="39">
        <v>8.79</v>
      </c>
      <c r="C47" s="39">
        <v>45.288</v>
      </c>
    </row>
    <row r="48" spans="1:3" ht="12.75">
      <c r="A48" s="40" t="s">
        <v>101</v>
      </c>
      <c r="B48" s="39">
        <v>2.084</v>
      </c>
      <c r="C48" s="39">
        <v>16.967</v>
      </c>
    </row>
    <row r="49" spans="1:3" ht="12.75">
      <c r="A49" s="40" t="s">
        <v>72</v>
      </c>
      <c r="B49" s="39">
        <v>2115.607</v>
      </c>
      <c r="C49" s="39">
        <v>3468.729</v>
      </c>
    </row>
    <row r="52" spans="2:3" ht="12.75">
      <c r="B52" s="41"/>
      <c r="C52" s="41"/>
    </row>
  </sheetData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 topLeftCell="A1">
      <selection activeCell="A4" sqref="A4"/>
    </sheetView>
  </sheetViews>
  <sheetFormatPr defaultColWidth="9.140625" defaultRowHeight="12.75"/>
  <cols>
    <col min="1" max="1" width="7.421875" style="40" bestFit="1" customWidth="1"/>
    <col min="2" max="3" width="10.7109375" style="39" bestFit="1" customWidth="1"/>
  </cols>
  <sheetData>
    <row r="1" ht="12.75">
      <c r="A1" s="1" t="s">
        <v>81</v>
      </c>
    </row>
    <row r="3" ht="12.75">
      <c r="A3" s="40" t="s">
        <v>104</v>
      </c>
    </row>
    <row r="4" spans="2:3" ht="12.75">
      <c r="B4" s="41">
        <v>2006</v>
      </c>
      <c r="C4" s="41">
        <v>2041</v>
      </c>
    </row>
    <row r="5" spans="1:3" ht="12.75">
      <c r="A5" s="40" t="s">
        <v>82</v>
      </c>
      <c r="B5" s="39">
        <v>154.663</v>
      </c>
      <c r="C5" s="39">
        <v>118.176</v>
      </c>
    </row>
    <row r="6" spans="1:3" ht="12.75">
      <c r="A6" s="40" t="s">
        <v>83</v>
      </c>
      <c r="B6" s="39">
        <v>148.109</v>
      </c>
      <c r="C6" s="39">
        <v>118.277</v>
      </c>
    </row>
    <row r="7" spans="1:3" ht="12.75">
      <c r="A7" s="40" t="s">
        <v>84</v>
      </c>
      <c r="B7" s="39">
        <v>140.706</v>
      </c>
      <c r="C7" s="39">
        <v>117.649</v>
      </c>
    </row>
    <row r="8" spans="1:3" ht="12.75">
      <c r="A8" s="40" t="s">
        <v>85</v>
      </c>
      <c r="B8" s="39">
        <v>148.658</v>
      </c>
      <c r="C8" s="39">
        <v>120.853</v>
      </c>
    </row>
    <row r="9" spans="1:3" ht="12.75">
      <c r="A9" s="40" t="s">
        <v>86</v>
      </c>
      <c r="B9" s="39">
        <v>175.535</v>
      </c>
      <c r="C9" s="39">
        <v>122.472</v>
      </c>
    </row>
    <row r="10" spans="1:3" ht="12.75">
      <c r="A10" s="40" t="s">
        <v>87</v>
      </c>
      <c r="B10" s="39">
        <v>190.157</v>
      </c>
      <c r="C10" s="39">
        <v>140.977</v>
      </c>
    </row>
    <row r="11" spans="1:3" ht="12.75">
      <c r="A11" s="40" t="s">
        <v>88</v>
      </c>
      <c r="B11" s="39">
        <v>176.39</v>
      </c>
      <c r="C11" s="39">
        <v>157.053</v>
      </c>
    </row>
    <row r="12" spans="1:3" ht="12.75">
      <c r="A12" s="40" t="s">
        <v>89</v>
      </c>
      <c r="B12" s="39">
        <v>162.754</v>
      </c>
      <c r="C12" s="39">
        <v>151.067</v>
      </c>
    </row>
    <row r="13" spans="1:3" ht="12.75">
      <c r="A13" s="40" t="s">
        <v>90</v>
      </c>
      <c r="B13" s="39">
        <v>150.433</v>
      </c>
      <c r="C13" s="39">
        <v>143.618</v>
      </c>
    </row>
    <row r="14" spans="1:3" ht="12.75">
      <c r="A14" s="40" t="s">
        <v>91</v>
      </c>
      <c r="B14" s="39">
        <v>137.409</v>
      </c>
      <c r="C14" s="39">
        <v>135.511</v>
      </c>
    </row>
    <row r="15" spans="1:3" ht="12.75">
      <c r="A15" s="40" t="s">
        <v>92</v>
      </c>
      <c r="B15" s="39">
        <v>124.122</v>
      </c>
      <c r="C15" s="39">
        <v>144.55</v>
      </c>
    </row>
    <row r="16" spans="1:3" ht="12.75">
      <c r="A16" s="40" t="s">
        <v>93</v>
      </c>
      <c r="B16" s="39">
        <v>113.229</v>
      </c>
      <c r="C16" s="39">
        <v>179.308</v>
      </c>
    </row>
    <row r="17" spans="1:3" ht="12.75">
      <c r="A17" s="40" t="s">
        <v>94</v>
      </c>
      <c r="B17" s="39">
        <v>90.641</v>
      </c>
      <c r="C17" s="39">
        <v>188.322</v>
      </c>
    </row>
    <row r="18" spans="1:3" ht="12.75">
      <c r="A18" s="40" t="s">
        <v>95</v>
      </c>
      <c r="B18" s="39">
        <v>69.859</v>
      </c>
      <c r="C18" s="39">
        <v>166.809</v>
      </c>
    </row>
    <row r="19" spans="1:3" ht="12.75">
      <c r="A19" s="40" t="s">
        <v>96</v>
      </c>
      <c r="B19" s="39">
        <v>55.776</v>
      </c>
      <c r="C19" s="39">
        <v>144.556</v>
      </c>
    </row>
    <row r="20" spans="1:3" ht="12.75">
      <c r="A20" s="40" t="s">
        <v>97</v>
      </c>
      <c r="B20" s="39">
        <v>39.67</v>
      </c>
      <c r="C20" s="39">
        <v>120.581</v>
      </c>
    </row>
    <row r="21" spans="1:3" ht="12.75">
      <c r="A21" s="40" t="s">
        <v>98</v>
      </c>
      <c r="B21" s="39">
        <v>24.456</v>
      </c>
      <c r="C21" s="39">
        <v>92.684</v>
      </c>
    </row>
    <row r="22" spans="1:3" ht="12.75">
      <c r="A22" s="40" t="s">
        <v>99</v>
      </c>
      <c r="B22" s="39">
        <v>10.95</v>
      </c>
      <c r="C22" s="39">
        <v>63.729</v>
      </c>
    </row>
    <row r="23" spans="1:3" ht="12.75">
      <c r="A23" s="40" t="s">
        <v>100</v>
      </c>
      <c r="B23" s="39">
        <v>3.219</v>
      </c>
      <c r="C23" s="39">
        <v>37.328</v>
      </c>
    </row>
    <row r="24" spans="1:3" ht="12.75">
      <c r="A24" s="40" t="s">
        <v>101</v>
      </c>
      <c r="B24" s="39">
        <v>0.586</v>
      </c>
      <c r="C24" s="39">
        <v>14.152</v>
      </c>
    </row>
    <row r="25" spans="1:3" ht="12.75">
      <c r="A25" s="40" t="s">
        <v>72</v>
      </c>
      <c r="B25" s="39">
        <v>2117.322</v>
      </c>
      <c r="C25" s="39">
        <v>2477.672</v>
      </c>
    </row>
    <row r="27" ht="12.75">
      <c r="A27" s="40" t="s">
        <v>105</v>
      </c>
    </row>
    <row r="28" spans="2:3" ht="12.75">
      <c r="B28" s="41">
        <v>2006</v>
      </c>
      <c r="C28" s="41">
        <v>2041</v>
      </c>
    </row>
    <row r="29" spans="1:3" ht="12.75">
      <c r="A29" s="40" t="s">
        <v>82</v>
      </c>
      <c r="B29" s="39">
        <v>147.681</v>
      </c>
      <c r="C29" s="39">
        <v>111.29</v>
      </c>
    </row>
    <row r="30" spans="1:3" ht="12.75">
      <c r="A30" s="40" t="s">
        <v>83</v>
      </c>
      <c r="B30" s="39">
        <v>140.426</v>
      </c>
      <c r="C30" s="39">
        <v>111.364</v>
      </c>
    </row>
    <row r="31" spans="1:3" ht="12.75">
      <c r="A31" s="40" t="s">
        <v>102</v>
      </c>
      <c r="B31" s="39">
        <v>133.473</v>
      </c>
      <c r="C31" s="39">
        <v>110.629</v>
      </c>
    </row>
    <row r="32" spans="1:3" ht="12.75">
      <c r="A32" s="40" t="s">
        <v>103</v>
      </c>
      <c r="B32" s="39">
        <v>142.219</v>
      </c>
      <c r="C32" s="39">
        <v>113.479</v>
      </c>
    </row>
    <row r="33" spans="1:3" ht="12.75">
      <c r="A33" s="40" t="s">
        <v>86</v>
      </c>
      <c r="B33" s="39">
        <v>172</v>
      </c>
      <c r="C33" s="39">
        <v>115.936</v>
      </c>
    </row>
    <row r="34" spans="1:3" ht="12.75">
      <c r="A34" s="40" t="s">
        <v>87</v>
      </c>
      <c r="B34" s="39">
        <v>185.035</v>
      </c>
      <c r="C34" s="39">
        <v>133.071</v>
      </c>
    </row>
    <row r="35" spans="1:3" ht="12.75">
      <c r="A35" s="40" t="s">
        <v>88</v>
      </c>
      <c r="B35" s="39">
        <v>171.489</v>
      </c>
      <c r="C35" s="39">
        <v>147.235</v>
      </c>
    </row>
    <row r="36" spans="1:3" ht="12.75">
      <c r="A36" s="40" t="s">
        <v>89</v>
      </c>
      <c r="B36" s="39">
        <v>157.685</v>
      </c>
      <c r="C36" s="39">
        <v>142.959</v>
      </c>
    </row>
    <row r="37" spans="1:3" ht="12.75">
      <c r="A37" s="40" t="s">
        <v>90</v>
      </c>
      <c r="B37" s="39">
        <v>149.344</v>
      </c>
      <c r="C37" s="39">
        <v>134.581</v>
      </c>
    </row>
    <row r="38" spans="1:3" ht="12.75">
      <c r="A38" s="40" t="s">
        <v>91</v>
      </c>
      <c r="B38" s="39">
        <v>136.351</v>
      </c>
      <c r="C38" s="39">
        <v>127.209</v>
      </c>
    </row>
    <row r="39" spans="1:3" ht="12.75">
      <c r="A39" s="40" t="s">
        <v>92</v>
      </c>
      <c r="B39" s="39">
        <v>122.259</v>
      </c>
      <c r="C39" s="39">
        <v>137.201</v>
      </c>
    </row>
    <row r="40" spans="1:3" ht="12.75">
      <c r="A40" s="40" t="s">
        <v>93</v>
      </c>
      <c r="B40" s="39">
        <v>110.66</v>
      </c>
      <c r="C40" s="39">
        <v>174.001</v>
      </c>
    </row>
    <row r="41" spans="1:3" ht="12.75">
      <c r="A41" s="40" t="s">
        <v>94</v>
      </c>
      <c r="B41" s="39">
        <v>89.137</v>
      </c>
      <c r="C41" s="39">
        <v>182.973</v>
      </c>
    </row>
    <row r="42" spans="1:3" ht="12.75">
      <c r="A42" s="40" t="s">
        <v>95</v>
      </c>
      <c r="B42" s="39">
        <v>71.386</v>
      </c>
      <c r="C42" s="39">
        <v>164.393</v>
      </c>
    </row>
    <row r="43" spans="1:3" ht="12.75">
      <c r="A43" s="40" t="s">
        <v>96</v>
      </c>
      <c r="B43" s="39">
        <v>61.687</v>
      </c>
      <c r="C43" s="39">
        <v>145.131</v>
      </c>
    </row>
    <row r="44" spans="1:3" ht="12.75">
      <c r="A44" s="40" t="s">
        <v>97</v>
      </c>
      <c r="B44" s="39">
        <v>51.769</v>
      </c>
      <c r="C44" s="39">
        <v>128.086</v>
      </c>
    </row>
    <row r="45" spans="1:3" ht="12.75">
      <c r="A45" s="40" t="s">
        <v>98</v>
      </c>
      <c r="B45" s="39">
        <v>39.933</v>
      </c>
      <c r="C45" s="39">
        <v>102.792</v>
      </c>
    </row>
    <row r="46" spans="1:3" ht="12.75">
      <c r="A46" s="40" t="s">
        <v>99</v>
      </c>
      <c r="B46" s="39">
        <v>22.199</v>
      </c>
      <c r="C46" s="39">
        <v>72.899</v>
      </c>
    </row>
    <row r="47" spans="1:3" ht="12.75">
      <c r="A47" s="40" t="s">
        <v>100</v>
      </c>
      <c r="B47" s="39">
        <v>8.79</v>
      </c>
      <c r="C47" s="39">
        <v>43.666</v>
      </c>
    </row>
    <row r="48" spans="1:3" ht="12.75">
      <c r="A48" s="40" t="s">
        <v>101</v>
      </c>
      <c r="B48" s="39">
        <v>2.084</v>
      </c>
      <c r="C48" s="39">
        <v>16.455</v>
      </c>
    </row>
    <row r="49" spans="1:3" ht="12.75">
      <c r="A49" s="40" t="s">
        <v>72</v>
      </c>
      <c r="B49" s="39">
        <v>2115.607</v>
      </c>
      <c r="C49" s="39">
        <v>2415.35</v>
      </c>
    </row>
    <row r="52" spans="2:3" ht="12.75">
      <c r="B52" s="41"/>
      <c r="C52" s="41"/>
    </row>
  </sheetData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9.140625" style="38" customWidth="1"/>
  </cols>
  <sheetData>
    <row r="1" spans="1:11" ht="12.75">
      <c r="A1" s="27" t="s">
        <v>73</v>
      </c>
      <c r="B1" s="28"/>
      <c r="C1" s="29"/>
      <c r="D1" s="29"/>
      <c r="E1" s="29"/>
      <c r="F1" s="29"/>
      <c r="G1" s="29"/>
      <c r="H1" s="29"/>
      <c r="K1" s="30"/>
    </row>
    <row r="2" spans="1:11" ht="12.75">
      <c r="A2" s="27"/>
      <c r="B2" s="28"/>
      <c r="C2" s="29"/>
      <c r="D2" s="29"/>
      <c r="E2" s="29"/>
      <c r="F2" s="29"/>
      <c r="G2" s="29"/>
      <c r="H2" s="29"/>
      <c r="K2" s="30"/>
    </row>
    <row r="3" spans="1:9" ht="51">
      <c r="A3" s="31" t="s">
        <v>74</v>
      </c>
      <c r="B3" s="32" t="s">
        <v>75</v>
      </c>
      <c r="C3" s="32" t="s">
        <v>76</v>
      </c>
      <c r="D3" s="32" t="s">
        <v>77</v>
      </c>
      <c r="E3" s="33" t="s">
        <v>78</v>
      </c>
      <c r="F3" s="33" t="s">
        <v>79</v>
      </c>
      <c r="G3" s="33" t="s">
        <v>80</v>
      </c>
      <c r="H3" s="32" t="s">
        <v>72</v>
      </c>
      <c r="I3" s="30"/>
    </row>
    <row r="4" spans="1:9" ht="12.75">
      <c r="A4" s="34">
        <v>1926</v>
      </c>
      <c r="B4" s="35">
        <f>(E4*100)/F4</f>
        <v>47.36211364890285</v>
      </c>
      <c r="C4" s="35">
        <f>(G4*100)/F4</f>
        <v>14.826190098082712</v>
      </c>
      <c r="D4" s="35">
        <f>SUM(B4:C4)</f>
        <v>62.18830374698556</v>
      </c>
      <c r="E4" s="36">
        <v>867879</v>
      </c>
      <c r="F4" s="36">
        <v>1832433</v>
      </c>
      <c r="G4" s="36">
        <v>271680</v>
      </c>
      <c r="H4" s="36">
        <v>2971992</v>
      </c>
      <c r="I4" s="37"/>
    </row>
    <row r="5" spans="1:8" ht="12.75">
      <c r="A5" s="34">
        <v>1931</v>
      </c>
      <c r="B5" s="35">
        <f>(B4+B6)/2</f>
        <v>45.71875865463631</v>
      </c>
      <c r="C5" s="35">
        <f>(C4+C6)/2</f>
        <v>15.114097873884937</v>
      </c>
      <c r="D5" s="35">
        <f>(D4+D6)/2</f>
        <v>60.83285652852125</v>
      </c>
      <c r="E5" s="36"/>
      <c r="F5" s="36"/>
      <c r="G5" s="36"/>
      <c r="H5" s="36"/>
    </row>
    <row r="6" spans="1:8" ht="12.75">
      <c r="A6" s="34">
        <v>1936</v>
      </c>
      <c r="B6" s="35">
        <f>(E6*100)/F6</f>
        <v>44.07540366036977</v>
      </c>
      <c r="C6" s="35">
        <f>(G6*100)/F6</f>
        <v>15.402005649687162</v>
      </c>
      <c r="D6" s="35">
        <f>SUM(B6:C6)</f>
        <v>59.477409310056935</v>
      </c>
      <c r="E6" s="36">
        <v>820394</v>
      </c>
      <c r="F6" s="36">
        <v>1861342</v>
      </c>
      <c r="G6" s="36">
        <v>286684</v>
      </c>
      <c r="H6" s="36">
        <v>2968420</v>
      </c>
    </row>
    <row r="7" spans="1:8" ht="12.75">
      <c r="A7" s="34">
        <v>1941</v>
      </c>
      <c r="B7" s="35">
        <f>(B6+B8)/2</f>
        <v>44.675422167871886</v>
      </c>
      <c r="C7" s="35">
        <f>(C6+C8)/2</f>
        <v>16.346778051521426</v>
      </c>
      <c r="D7" s="35">
        <f>(D6+D8)/2</f>
        <v>61.02220021939331</v>
      </c>
      <c r="E7" s="36"/>
      <c r="F7" s="36"/>
      <c r="G7" s="36"/>
      <c r="H7" s="36"/>
    </row>
    <row r="8" spans="1:8" ht="12.75">
      <c r="A8" s="34">
        <v>1946</v>
      </c>
      <c r="B8" s="35">
        <f>(E8*100)/F8</f>
        <v>45.275440675374</v>
      </c>
      <c r="C8" s="35">
        <f>(G8*100)/F8</f>
        <v>17.29155045335569</v>
      </c>
      <c r="D8" s="35">
        <f>SUM(B8:C8)</f>
        <v>62.56699112872969</v>
      </c>
      <c r="E8" s="36">
        <v>823007</v>
      </c>
      <c r="F8" s="36">
        <v>1817778</v>
      </c>
      <c r="G8" s="36">
        <v>314322</v>
      </c>
      <c r="H8" s="36">
        <v>2955107</v>
      </c>
    </row>
    <row r="9" spans="1:8" ht="12.75">
      <c r="A9" s="34">
        <v>1951</v>
      </c>
      <c r="B9" s="35">
        <f>(E9*100)/F9</f>
        <v>47.77097472214026</v>
      </c>
      <c r="C9" s="35">
        <f>(G9*100)/F9</f>
        <v>17.68148063699849</v>
      </c>
      <c r="D9" s="35">
        <f>SUM(B9:C9)</f>
        <v>65.45245535913875</v>
      </c>
      <c r="E9" s="36">
        <v>854810</v>
      </c>
      <c r="F9" s="36">
        <v>1789392</v>
      </c>
      <c r="G9" s="36">
        <v>316391</v>
      </c>
      <c r="H9" s="36">
        <v>2960593</v>
      </c>
    </row>
    <row r="10" spans="1:8" ht="12.75">
      <c r="A10" s="34">
        <v>1956</v>
      </c>
      <c r="B10" s="35">
        <f>(B9+B11)/2</f>
        <v>50.86115615706821</v>
      </c>
      <c r="C10" s="35">
        <f>(C9+C11)/2</f>
        <v>18.528911243931233</v>
      </c>
      <c r="D10" s="35">
        <f>(D9+D11)/2</f>
        <v>69.39006740099944</v>
      </c>
      <c r="E10" s="36"/>
      <c r="F10" s="36"/>
      <c r="G10" s="36"/>
      <c r="H10" s="36"/>
    </row>
    <row r="11" spans="1:8" ht="12.75">
      <c r="A11" s="34">
        <v>1961</v>
      </c>
      <c r="B11" s="35">
        <f aca="true" t="shared" si="0" ref="B11:B18">(E11*100)/F11</f>
        <v>53.95133759199616</v>
      </c>
      <c r="C11" s="35">
        <f aca="true" t="shared" si="1" ref="C11:C18">(G11*100)/F11</f>
        <v>19.37634185086398</v>
      </c>
      <c r="D11" s="35">
        <f aca="true" t="shared" si="2" ref="D11:D18">SUM(B11:C11)</f>
        <v>73.32767944286013</v>
      </c>
      <c r="E11" s="36">
        <v>877259</v>
      </c>
      <c r="F11" s="36">
        <v>1626019</v>
      </c>
      <c r="G11" s="36">
        <v>315063</v>
      </c>
      <c r="H11" s="36">
        <v>2818341</v>
      </c>
    </row>
    <row r="12" spans="1:8" ht="12.75">
      <c r="A12" s="34">
        <v>1966</v>
      </c>
      <c r="B12" s="35">
        <f t="shared" si="0"/>
        <v>54.22115754616256</v>
      </c>
      <c r="C12" s="35">
        <f t="shared" si="1"/>
        <v>19.45123416309416</v>
      </c>
      <c r="D12" s="35">
        <f t="shared" si="2"/>
        <v>73.67239170925671</v>
      </c>
      <c r="E12" s="36">
        <v>900396</v>
      </c>
      <c r="F12" s="36">
        <v>1660599</v>
      </c>
      <c r="G12" s="36">
        <v>323007</v>
      </c>
      <c r="H12" s="36">
        <v>2884002</v>
      </c>
    </row>
    <row r="13" spans="1:14" ht="12.75">
      <c r="A13" s="34">
        <v>1971</v>
      </c>
      <c r="B13" s="35">
        <f t="shared" si="0"/>
        <v>54.22258610579423</v>
      </c>
      <c r="C13" s="35">
        <f t="shared" si="1"/>
        <v>19.205928921193262</v>
      </c>
      <c r="D13" s="35">
        <f t="shared" si="2"/>
        <v>73.4285150269875</v>
      </c>
      <c r="E13" s="36">
        <v>931152</v>
      </c>
      <c r="F13" s="36">
        <v>1717277</v>
      </c>
      <c r="G13" s="36">
        <v>329819</v>
      </c>
      <c r="H13" s="36">
        <v>2978248</v>
      </c>
      <c r="I13" s="36"/>
      <c r="J13" s="3"/>
      <c r="K13" s="3"/>
      <c r="L13" s="3"/>
      <c r="M13" s="3"/>
      <c r="N13" s="3"/>
    </row>
    <row r="14" spans="1:8" ht="12.75">
      <c r="A14" s="34">
        <v>1976</v>
      </c>
      <c r="B14" s="35">
        <f t="shared" si="0"/>
        <v>52.887731788959144</v>
      </c>
      <c r="C14" s="35">
        <f t="shared" si="1"/>
        <v>18.606875298868285</v>
      </c>
      <c r="D14" s="35">
        <f t="shared" si="2"/>
        <v>71.49460708782743</v>
      </c>
      <c r="E14" s="36">
        <v>995400</v>
      </c>
      <c r="F14" s="36">
        <v>1882100</v>
      </c>
      <c r="G14" s="36">
        <v>350200</v>
      </c>
      <c r="H14" s="36">
        <f>SUM(E14:G14)</f>
        <v>3227700</v>
      </c>
    </row>
    <row r="15" spans="1:8" ht="12.75">
      <c r="A15" s="34">
        <v>1981</v>
      </c>
      <c r="B15" s="35">
        <f t="shared" si="0"/>
        <v>51.396941580383725</v>
      </c>
      <c r="C15" s="35">
        <f t="shared" si="1"/>
        <v>18.168611951808273</v>
      </c>
      <c r="D15" s="35">
        <f t="shared" si="2"/>
        <v>69.565553532192</v>
      </c>
      <c r="E15" s="36">
        <v>1043729</v>
      </c>
      <c r="F15" s="36">
        <v>2030722</v>
      </c>
      <c r="G15" s="36">
        <v>368954</v>
      </c>
      <c r="H15" s="36">
        <v>3443405</v>
      </c>
    </row>
    <row r="16" spans="1:8" ht="12.75">
      <c r="A16" s="34">
        <v>1986</v>
      </c>
      <c r="B16" s="35">
        <f t="shared" si="0"/>
        <v>48.0722109864622</v>
      </c>
      <c r="C16" s="35">
        <f t="shared" si="1"/>
        <v>18.031401017176403</v>
      </c>
      <c r="D16" s="35">
        <f t="shared" si="2"/>
        <v>66.1036120036386</v>
      </c>
      <c r="E16" s="36">
        <v>1024701</v>
      </c>
      <c r="F16" s="36">
        <v>2131587</v>
      </c>
      <c r="G16" s="36">
        <v>384355</v>
      </c>
      <c r="H16" s="36">
        <v>3540643</v>
      </c>
    </row>
    <row r="17" spans="1:8" ht="12.75">
      <c r="A17" s="34">
        <v>1991</v>
      </c>
      <c r="B17" s="35">
        <f t="shared" si="0"/>
        <v>43.10120999246189</v>
      </c>
      <c r="C17" s="35">
        <f t="shared" si="1"/>
        <v>18.46263824639305</v>
      </c>
      <c r="D17" s="35">
        <f t="shared" si="2"/>
        <v>61.56384823885494</v>
      </c>
      <c r="E17" s="36">
        <v>940574</v>
      </c>
      <c r="F17" s="36">
        <v>2182245</v>
      </c>
      <c r="G17" s="36">
        <v>402900</v>
      </c>
      <c r="H17" s="36">
        <v>3525719</v>
      </c>
    </row>
    <row r="18" spans="1:8" ht="12.75">
      <c r="A18" s="34">
        <v>1996</v>
      </c>
      <c r="B18" s="35">
        <f t="shared" si="0"/>
        <v>36.5280066440523</v>
      </c>
      <c r="C18" s="35">
        <f t="shared" si="1"/>
        <v>17.59118251975003</v>
      </c>
      <c r="D18" s="35">
        <f t="shared" si="2"/>
        <v>54.11918916380233</v>
      </c>
      <c r="E18" s="36">
        <v>859424</v>
      </c>
      <c r="F18" s="36">
        <v>2352781</v>
      </c>
      <c r="G18" s="36">
        <v>413882</v>
      </c>
      <c r="H18" s="36">
        <v>3626087</v>
      </c>
    </row>
    <row r="19" spans="1:8" ht="12.75">
      <c r="A19" s="34">
        <v>2001</v>
      </c>
      <c r="B19" s="35">
        <v>31.953506026045613</v>
      </c>
      <c r="C19" s="35">
        <v>16.596192584795745</v>
      </c>
      <c r="D19" s="35">
        <v>48.54969861084136</v>
      </c>
      <c r="E19" s="36"/>
      <c r="F19" s="36"/>
      <c r="G19" s="36"/>
      <c r="H19" s="36"/>
    </row>
    <row r="20" spans="1:4" ht="12.75">
      <c r="A20" s="37">
        <v>2006</v>
      </c>
      <c r="B20" s="2">
        <v>29.8</v>
      </c>
      <c r="C20" s="2">
        <v>15.9</v>
      </c>
      <c r="D20" s="2">
        <v>45.7</v>
      </c>
    </row>
    <row r="21" spans="1:4" ht="12.75">
      <c r="A21" s="37">
        <v>2011</v>
      </c>
      <c r="B21" s="2">
        <v>30</v>
      </c>
      <c r="C21" s="2">
        <v>16.8</v>
      </c>
      <c r="D21" s="2">
        <v>46.7</v>
      </c>
    </row>
    <row r="22" spans="1:4" ht="12.75">
      <c r="A22" s="37">
        <v>2016</v>
      </c>
      <c r="B22" s="2">
        <v>30.9</v>
      </c>
      <c r="C22" s="2">
        <v>19</v>
      </c>
      <c r="D22" s="2">
        <v>49.9</v>
      </c>
    </row>
    <row r="23" spans="1:4" ht="12.75">
      <c r="A23" s="37">
        <v>2021</v>
      </c>
      <c r="B23" s="2">
        <v>31.2</v>
      </c>
      <c r="C23" s="2">
        <v>21.6</v>
      </c>
      <c r="D23" s="2">
        <v>52.8</v>
      </c>
    </row>
    <row r="24" spans="1:4" ht="12.75">
      <c r="A24" s="37">
        <v>2026</v>
      </c>
      <c r="B24" s="2">
        <v>30.3</v>
      </c>
      <c r="C24" s="2">
        <v>24.7</v>
      </c>
      <c r="D24" s="2">
        <v>55</v>
      </c>
    </row>
    <row r="25" spans="1:4" ht="12.75">
      <c r="A25" s="37">
        <v>2031</v>
      </c>
      <c r="B25" s="2">
        <v>28.2</v>
      </c>
      <c r="C25" s="2">
        <v>28.1</v>
      </c>
      <c r="D25" s="2">
        <v>56.3</v>
      </c>
    </row>
    <row r="26" spans="1:4" ht="12.75">
      <c r="A26" s="37">
        <v>2036</v>
      </c>
      <c r="B26" s="2">
        <v>26.4</v>
      </c>
      <c r="C26" s="2">
        <v>31.7</v>
      </c>
      <c r="D26" s="2">
        <v>58.1</v>
      </c>
    </row>
    <row r="27" spans="1:4" ht="12.75">
      <c r="A27" s="38">
        <v>2041</v>
      </c>
      <c r="B27">
        <v>26</v>
      </c>
      <c r="C27">
        <v>36.3</v>
      </c>
      <c r="D27">
        <v>62.2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McLaughlin</dc:creator>
  <cp:keywords/>
  <dc:description/>
  <cp:lastModifiedBy>Aidan Punch</cp:lastModifiedBy>
  <dcterms:created xsi:type="dcterms:W3CDTF">2008-04-25T09:32:37Z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