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0" yWindow="32760" windowWidth="14310" windowHeight="12495" activeTab="0"/>
  </bookViews>
  <sheets>
    <sheet name="ELCQ2020Q3TBL6C" sheetId="1" r:id="rId1"/>
  </sheets>
  <definedNames>
    <definedName name="_xlnm.Print_Area" localSheetId="0">'ELCQ2020Q3TBL6C'!$A$1:$M$27</definedName>
    <definedName name="tbl6cdata">'ELCQ2020Q3TBL6C'!$B$35:$L$54</definedName>
  </definedNames>
  <calcPr fullCalcOnLoad="1"/>
</workbook>
</file>

<file path=xl/sharedStrings.xml><?xml version="1.0" encoding="utf-8"?>
<sst xmlns="http://schemas.openxmlformats.org/spreadsheetml/2006/main" count="82" uniqueCount="62">
  <si>
    <t>Table 6c Average hourly total labour costs by economic sector and other characteristics and quarter¹</t>
  </si>
  <si>
    <t>NACE Principal Activity</t>
  </si>
  <si>
    <t>Quarterly change</t>
  </si>
  <si>
    <t>Annual change</t>
  </si>
  <si>
    <t>€</t>
  </si>
  <si>
    <t>%</t>
  </si>
  <si>
    <t>B-E</t>
  </si>
  <si>
    <t>Industry</t>
  </si>
  <si>
    <t>F</t>
  </si>
  <si>
    <t>Construction</t>
  </si>
  <si>
    <t>G</t>
  </si>
  <si>
    <t>Wholesale and retail trade; repair of motor 
vehicles and motorcycles</t>
  </si>
  <si>
    <t>H</t>
  </si>
  <si>
    <t>Transportation and storage</t>
  </si>
  <si>
    <t>I</t>
  </si>
  <si>
    <t>Accommodation and food services</t>
  </si>
  <si>
    <t>J</t>
  </si>
  <si>
    <t>Information and communication</t>
  </si>
  <si>
    <t>K-L</t>
  </si>
  <si>
    <t>Financial, insurance and real estate</t>
  </si>
  <si>
    <t>M</t>
  </si>
  <si>
    <t>Professional, scientific and technical 
activities</t>
  </si>
  <si>
    <t>N</t>
  </si>
  <si>
    <t xml:space="preserve">Administrative and support services </t>
  </si>
  <si>
    <t>O</t>
  </si>
  <si>
    <t>Public administration and defence</t>
  </si>
  <si>
    <t>P</t>
  </si>
  <si>
    <t>Education</t>
  </si>
  <si>
    <t>Q</t>
  </si>
  <si>
    <t>Human health and social work</t>
  </si>
  <si>
    <t>R-S</t>
  </si>
  <si>
    <t>Arts, entertainment, recreation and other 
service activities</t>
  </si>
  <si>
    <t>All Sectors</t>
  </si>
  <si>
    <t>Public/Private Sector²</t>
  </si>
  <si>
    <t>Private sector</t>
  </si>
  <si>
    <t>Public sector</t>
  </si>
  <si>
    <t>Size of Enterprise</t>
  </si>
  <si>
    <t>Less than 50 employees</t>
  </si>
  <si>
    <t>50-250 employees</t>
  </si>
  <si>
    <t>Greater than 250 employees</t>
  </si>
  <si>
    <t>¹ Average hourly total labour costs equal the average hourly earnings in Table 2 plus the average hourly other labour costs as set out in Table 6a.</t>
  </si>
  <si>
    <t>² For additional Public/Private data see statbank table EHQ08.</t>
  </si>
  <si>
    <t>* Preliminary Estimates</t>
  </si>
  <si>
    <t>Group</t>
  </si>
  <si>
    <t>Q315</t>
  </si>
  <si>
    <t>Q316</t>
  </si>
  <si>
    <t>Q317</t>
  </si>
  <si>
    <t>Q318</t>
  </si>
  <si>
    <t>Q319</t>
  </si>
  <si>
    <t>Q220</t>
  </si>
  <si>
    <t>Q320</t>
  </si>
  <si>
    <t>SecOrder</t>
  </si>
  <si>
    <t>Q313</t>
  </si>
  <si>
    <t>Q314</t>
  </si>
  <si>
    <t>BE</t>
  </si>
  <si>
    <t>KL</t>
  </si>
  <si>
    <t>RS</t>
  </si>
  <si>
    <t>Private Sector</t>
  </si>
  <si>
    <t>Public Sector</t>
  </si>
  <si>
    <t>1: Less than 50</t>
  </si>
  <si>
    <t>2: 50 to 249</t>
  </si>
  <si>
    <t>3: 250 or more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</si>
</sst>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\+0.00_ ;\-0.00\ "/>
    <numFmt numFmtId="165" formatCode="\+0.0_ ;\-0.0\ "/>
    <numFmt numFmtId="166" formatCode="0.00_ ;[Red]\-0.00\ "/>
    <numFmt numFmtId="167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1" fontId="3" fillId="0" borderId="10" xfId="0" applyNumberFormat="1" applyFont="1" applyFill="1" applyBorder="1" applyAlignment="1" applyProtection="1">
      <alignment horizontal="right" vertical="center"/>
      <protection hidden="1"/>
    </xf>
    <xf numFmtId="1" fontId="2" fillId="0" borderId="10" xfId="0" applyNumberFormat="1" applyFont="1" applyFill="1" applyBorder="1" applyAlignment="1" applyProtection="1">
      <alignment horizontal="right" vertical="center"/>
      <protection hidden="1"/>
    </xf>
    <xf numFmtId="1" fontId="39" fillId="0" borderId="10" xfId="0" applyNumberFormat="1" applyFont="1" applyBorder="1" applyAlignment="1" applyProtection="1">
      <alignment horizontal="right" vertical="center"/>
      <protection hidden="1"/>
    </xf>
    <xf numFmtId="4" fontId="2" fillId="0" borderId="0" xfId="0" applyNumberFormat="1" applyFont="1" applyFill="1" applyBorder="1" applyAlignment="1" applyProtection="1">
      <alignment horizontal="right" vertical="center"/>
      <protection hidden="1"/>
    </xf>
    <xf numFmtId="4" fontId="2" fillId="0" borderId="0" xfId="0" applyNumberFormat="1" applyFont="1" applyFill="1" applyAlignment="1" applyProtection="1">
      <alignment horizontal="right" vertical="center"/>
      <protection hidden="1"/>
    </xf>
    <xf numFmtId="4" fontId="39" fillId="0" borderId="0" xfId="0" applyNumberFormat="1" applyFont="1" applyFill="1" applyAlignment="1" applyProtection="1">
      <alignment horizontal="right" vertical="center"/>
      <protection hidden="1"/>
    </xf>
    <xf numFmtId="4" fontId="2" fillId="0" borderId="11" xfId="0" applyNumberFormat="1" applyFont="1" applyFill="1" applyBorder="1" applyAlignment="1" applyProtection="1">
      <alignment horizontal="right" vertical="center" wrapText="1"/>
      <protection hidden="1"/>
    </xf>
    <xf numFmtId="4" fontId="40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 applyProtection="1">
      <alignment vertical="center"/>
      <protection hidden="1"/>
    </xf>
    <xf numFmtId="4" fontId="4" fillId="0" borderId="0" xfId="0" applyNumberFormat="1" applyFont="1" applyFill="1" applyAlignment="1" applyProtection="1">
      <alignment vertical="center" wrapText="1"/>
      <protection hidden="1"/>
    </xf>
    <xf numFmtId="4" fontId="40" fillId="0" borderId="0" xfId="0" applyNumberFormat="1" applyFont="1" applyFill="1" applyBorder="1" applyAlignment="1" applyProtection="1">
      <alignment horizontal="right" vertical="center"/>
      <protection hidden="1"/>
    </xf>
    <xf numFmtId="4" fontId="4" fillId="0" borderId="0" xfId="58" applyNumberFormat="1" applyFont="1" applyFill="1" applyBorder="1" applyAlignment="1" applyProtection="1">
      <alignment horizontal="right" vertical="center"/>
      <protection hidden="1"/>
    </xf>
    <xf numFmtId="4" fontId="40" fillId="0" borderId="0" xfId="58" applyNumberFormat="1" applyFont="1" applyFill="1" applyBorder="1" applyAlignment="1" applyProtection="1">
      <alignment horizontal="right" vertical="center"/>
      <protection hidden="1"/>
    </xf>
    <xf numFmtId="4" fontId="4" fillId="0" borderId="0" xfId="0" applyNumberFormat="1" applyFont="1" applyFill="1" applyAlignment="1" applyProtection="1">
      <alignment horizontal="right" vertical="center"/>
      <protection hidden="1"/>
    </xf>
    <xf numFmtId="4" fontId="4" fillId="0" borderId="0" xfId="0" applyNumberFormat="1" applyFont="1" applyFill="1" applyBorder="1" applyAlignment="1" applyProtection="1">
      <alignment vertical="center"/>
      <protection hidden="1"/>
    </xf>
    <xf numFmtId="4" fontId="4" fillId="0" borderId="0" xfId="0" applyNumberFormat="1" applyFont="1" applyFill="1" applyBorder="1" applyAlignment="1" applyProtection="1">
      <alignment vertical="center" wrapText="1"/>
      <protection hidden="1"/>
    </xf>
    <xf numFmtId="4" fontId="40" fillId="0" borderId="0" xfId="0" applyNumberFormat="1" applyFont="1" applyFill="1" applyAlignment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Alignment="1" applyProtection="1">
      <alignment horizontal="right" vertical="center"/>
      <protection hidden="1"/>
    </xf>
    <xf numFmtId="4" fontId="2" fillId="0" borderId="0" xfId="0" applyNumberFormat="1" applyFont="1" applyFill="1" applyBorder="1" applyAlignment="1" applyProtection="1">
      <alignment vertical="center"/>
      <protection hidden="1"/>
    </xf>
    <xf numFmtId="4" fontId="2" fillId="0" borderId="11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164" fontId="5" fillId="0" borderId="0" xfId="0" applyNumberFormat="1" applyFont="1" applyFill="1" applyBorder="1" applyAlignment="1" applyProtection="1">
      <alignment horizontal="right" vertical="center"/>
      <protection hidden="1"/>
    </xf>
    <xf numFmtId="4" fontId="40" fillId="0" borderId="0" xfId="0" applyNumberFormat="1" applyFont="1" applyFill="1" applyBorder="1" applyAlignment="1">
      <alignment vertical="center"/>
    </xf>
    <xf numFmtId="4" fontId="4" fillId="0" borderId="11" xfId="0" applyNumberFormat="1" applyFont="1" applyFill="1" applyBorder="1" applyAlignment="1" applyProtection="1">
      <alignment horizontal="right" vertical="center"/>
      <protection hidden="1"/>
    </xf>
    <xf numFmtId="4" fontId="4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40" fillId="0" borderId="0" xfId="0" applyFont="1" applyFill="1" applyAlignment="1">
      <alignment vertical="center"/>
    </xf>
    <xf numFmtId="3" fontId="40" fillId="0" borderId="0" xfId="0" applyNumberFormat="1" applyFont="1" applyFill="1" applyAlignment="1">
      <alignment vertical="center"/>
    </xf>
    <xf numFmtId="0" fontId="40" fillId="0" borderId="0" xfId="0" applyFont="1" applyFill="1" applyAlignment="1">
      <alignment horizontal="right" vertical="center"/>
    </xf>
    <xf numFmtId="0" fontId="3" fillId="0" borderId="10" xfId="0" applyFont="1" applyFill="1" applyBorder="1" applyAlignment="1" applyProtection="1">
      <alignment horizontal="right" vertical="center"/>
      <protection hidden="1"/>
    </xf>
    <xf numFmtId="4" fontId="2" fillId="0" borderId="10" xfId="0" applyNumberFormat="1" applyFont="1" applyFill="1" applyBorder="1" applyAlignment="1" applyProtection="1">
      <alignment horizontal="right" vertical="center" wrapText="1"/>
      <protection hidden="1"/>
    </xf>
    <xf numFmtId="0" fontId="40" fillId="0" borderId="0" xfId="0" applyFont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166" fontId="6" fillId="0" borderId="0" xfId="0" applyNumberFormat="1" applyFont="1" applyFill="1" applyBorder="1" applyAlignment="1" applyProtection="1">
      <alignment vertical="center"/>
      <protection hidden="1"/>
    </xf>
    <xf numFmtId="165" fontId="5" fillId="0" borderId="0" xfId="0" applyNumberFormat="1" applyFont="1" applyFill="1" applyBorder="1" applyAlignment="1" applyProtection="1">
      <alignment vertical="center"/>
      <protection hidden="1"/>
    </xf>
    <xf numFmtId="4" fontId="39" fillId="0" borderId="11" xfId="0" applyNumberFormat="1" applyFont="1" applyFill="1" applyBorder="1" applyAlignment="1" applyProtection="1">
      <alignment horizontal="right" vertical="center"/>
      <protection hidden="1"/>
    </xf>
    <xf numFmtId="4" fontId="40" fillId="0" borderId="11" xfId="0" applyNumberFormat="1" applyFont="1" applyFill="1" applyBorder="1" applyAlignment="1" applyProtection="1">
      <alignment horizontal="right" vertical="center"/>
      <protection hidden="1"/>
    </xf>
    <xf numFmtId="4" fontId="4" fillId="0" borderId="11" xfId="58" applyNumberFormat="1" applyFont="1" applyFill="1" applyBorder="1" applyAlignment="1" applyProtection="1">
      <alignment horizontal="right" vertical="center"/>
      <protection hidden="1"/>
    </xf>
    <xf numFmtId="4" fontId="40" fillId="0" borderId="11" xfId="58" applyNumberFormat="1" applyFont="1" applyFill="1" applyBorder="1" applyAlignment="1" applyProtection="1">
      <alignment horizontal="right" vertical="center"/>
      <protection hidden="1"/>
    </xf>
    <xf numFmtId="167" fontId="5" fillId="0" borderId="0" xfId="0" applyNumberFormat="1" applyFont="1" applyFill="1" applyAlignment="1" applyProtection="1">
      <alignment horizontal="right" vertical="center"/>
      <protection hidden="1"/>
    </xf>
    <xf numFmtId="167" fontId="3" fillId="0" borderId="11" xfId="0" applyNumberFormat="1" applyFont="1" applyFill="1" applyBorder="1" applyAlignment="1" applyProtection="1">
      <alignment horizontal="right" vertical="center"/>
      <protection hidden="1"/>
    </xf>
    <xf numFmtId="167" fontId="5" fillId="0" borderId="0" xfId="0" applyNumberFormat="1" applyFont="1" applyFill="1" applyBorder="1" applyAlignment="1" applyProtection="1">
      <alignment horizontal="right" vertical="center"/>
      <protection hidden="1"/>
    </xf>
    <xf numFmtId="167" fontId="5" fillId="0" borderId="0" xfId="0" applyNumberFormat="1" applyFont="1" applyFill="1" applyBorder="1" applyAlignment="1" applyProtection="1">
      <alignment vertical="center"/>
      <protection hidden="1"/>
    </xf>
    <xf numFmtId="167" fontId="5" fillId="0" borderId="12" xfId="0" applyNumberFormat="1" applyFont="1" applyFill="1" applyBorder="1" applyAlignment="1" applyProtection="1">
      <alignment vertical="center"/>
      <protection hidden="1"/>
    </xf>
    <xf numFmtId="167" fontId="5" fillId="0" borderId="12" xfId="0" applyNumberFormat="1" applyFont="1" applyFill="1" applyBorder="1" applyAlignment="1" applyProtection="1">
      <alignment horizontal="right" vertical="center"/>
      <protection hidden="1"/>
    </xf>
    <xf numFmtId="2" fontId="5" fillId="0" borderId="0" xfId="0" applyNumberFormat="1" applyFont="1" applyFill="1" applyAlignment="1" applyProtection="1">
      <alignment horizontal="right" vertical="center"/>
      <protection hidden="1"/>
    </xf>
    <xf numFmtId="2" fontId="3" fillId="0" borderId="11" xfId="0" applyNumberFormat="1" applyFont="1" applyFill="1" applyBorder="1" applyAlignment="1" applyProtection="1">
      <alignment horizontal="right" vertical="center"/>
      <protection hidden="1"/>
    </xf>
    <xf numFmtId="2" fontId="5" fillId="0" borderId="0" xfId="0" applyNumberFormat="1" applyFont="1" applyFill="1" applyBorder="1" applyAlignment="1" applyProtection="1">
      <alignment horizontal="right" vertical="center"/>
      <protection hidden="1"/>
    </xf>
    <xf numFmtId="2" fontId="5" fillId="0" borderId="11" xfId="0" applyNumberFormat="1" applyFont="1" applyFill="1" applyBorder="1" applyAlignment="1" applyProtection="1">
      <alignment horizontal="right" vertical="center"/>
      <protection hidden="1"/>
    </xf>
    <xf numFmtId="2" fontId="5" fillId="0" borderId="12" xfId="0" applyNumberFormat="1" applyFont="1" applyFill="1" applyBorder="1" applyAlignment="1" applyProtection="1">
      <alignment horizontal="right" vertical="center"/>
      <protection hidden="1"/>
    </xf>
    <xf numFmtId="4" fontId="2" fillId="0" borderId="11" xfId="0" applyNumberFormat="1" applyFont="1" applyFill="1" applyBorder="1" applyAlignment="1" applyProtection="1">
      <alignment horizontal="left" vertical="center"/>
      <protection hidden="1"/>
    </xf>
    <xf numFmtId="4" fontId="2" fillId="0" borderId="12" xfId="0" applyNumberFormat="1" applyFont="1" applyFill="1" applyBorder="1" applyAlignment="1" applyProtection="1">
      <alignment horizontal="left" wrapText="1"/>
      <protection hidden="1"/>
    </xf>
    <xf numFmtId="4" fontId="4" fillId="0" borderId="0" xfId="0" applyNumberFormat="1" applyFont="1" applyFill="1" applyAlignment="1" applyProtection="1">
      <alignment vertical="center" wrapText="1"/>
      <protection hidden="1"/>
    </xf>
    <xf numFmtId="4" fontId="4" fillId="0" borderId="0" xfId="0" applyNumberFormat="1" applyFont="1" applyFill="1" applyBorder="1" applyAlignment="1" applyProtection="1">
      <alignment vertical="center" wrapText="1"/>
      <protection hidden="1"/>
    </xf>
    <xf numFmtId="0" fontId="40" fillId="0" borderId="0" xfId="0" applyFont="1" applyFill="1" applyAlignment="1">
      <alignment vertical="center"/>
    </xf>
    <xf numFmtId="0" fontId="40" fillId="0" borderId="0" xfId="0" applyFont="1" applyAlignment="1">
      <alignment vertical="center"/>
    </xf>
    <xf numFmtId="4" fontId="4" fillId="0" borderId="0" xfId="0" applyNumberFormat="1" applyFont="1" applyFill="1" applyBorder="1" applyAlignment="1" applyProtection="1">
      <alignment horizontal="left" vertical="center"/>
      <protection hidden="1"/>
    </xf>
    <xf numFmtId="0" fontId="4" fillId="0" borderId="12" xfId="0" applyFont="1" applyFill="1" applyBorder="1" applyAlignment="1" applyProtection="1">
      <alignment horizontal="left" vertical="center"/>
      <protection hidden="1"/>
    </xf>
    <xf numFmtId="4" fontId="2" fillId="0" borderId="12" xfId="0" applyNumberFormat="1" applyFont="1" applyFill="1" applyBorder="1" applyAlignment="1" applyProtection="1">
      <alignment horizontal="left" vertical="center" wrapText="1"/>
      <protection hidden="1"/>
    </xf>
    <xf numFmtId="4" fontId="2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abSelected="1" zoomScalePageLayoutView="0" workbookViewId="0" topLeftCell="A1">
      <selection activeCell="A1" sqref="A1:M1"/>
    </sheetView>
  </sheetViews>
  <sheetFormatPr defaultColWidth="9.140625" defaultRowHeight="15" customHeight="1"/>
  <cols>
    <col min="1" max="1" width="10.7109375" style="27" customWidth="1"/>
    <col min="2" max="2" width="30.7109375" style="27" customWidth="1"/>
    <col min="3" max="4" width="10.7109375" style="28" customWidth="1"/>
    <col min="5" max="5" width="10.7109375" style="27" customWidth="1"/>
    <col min="6" max="6" width="10.7109375" style="28" customWidth="1"/>
    <col min="7" max="9" width="10.7109375" style="27" customWidth="1"/>
    <col min="10" max="10" width="10.7109375" style="29" customWidth="1"/>
    <col min="11" max="11" width="10.7109375" style="27" customWidth="1"/>
    <col min="12" max="12" width="11.421875" style="27" customWidth="1"/>
    <col min="13" max="13" width="12.28125" style="27" customWidth="1"/>
    <col min="14" max="16384" width="9.140625" style="27" customWidth="1"/>
  </cols>
  <sheetData>
    <row r="1" spans="1:13" s="8" customFormat="1" ht="1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s="8" customFormat="1" ht="15" customHeight="1">
      <c r="A2" s="59" t="s">
        <v>1</v>
      </c>
      <c r="B2" s="59"/>
      <c r="C2" s="1" t="str">
        <f>20&amp;RIGHT(C35,2)</f>
        <v>2015</v>
      </c>
      <c r="D2" s="1" t="str">
        <f aca="true" t="shared" si="0" ref="D2:I2">20&amp;RIGHT(D35,2)</f>
        <v>2016</v>
      </c>
      <c r="E2" s="1" t="str">
        <f t="shared" si="0"/>
        <v>2017</v>
      </c>
      <c r="F2" s="2" t="str">
        <f t="shared" si="0"/>
        <v>2018</v>
      </c>
      <c r="G2" s="2" t="str">
        <f t="shared" si="0"/>
        <v>2019</v>
      </c>
      <c r="H2" s="2" t="str">
        <f t="shared" si="0"/>
        <v>2020</v>
      </c>
      <c r="I2" s="3" t="str">
        <f t="shared" si="0"/>
        <v>2020</v>
      </c>
      <c r="J2" s="61" t="s">
        <v>2</v>
      </c>
      <c r="K2" s="61"/>
      <c r="L2" s="61" t="s">
        <v>3</v>
      </c>
      <c r="M2" s="61"/>
    </row>
    <row r="3" spans="1:13" s="8" customFormat="1" ht="15" customHeight="1">
      <c r="A3" s="60"/>
      <c r="B3" s="60"/>
      <c r="C3" s="30" t="str">
        <f aca="true" t="shared" si="1" ref="C3:H3">LEFT(C35,2)</f>
        <v>Q3</v>
      </c>
      <c r="D3" s="30" t="str">
        <f t="shared" si="1"/>
        <v>Q3</v>
      </c>
      <c r="E3" s="31" t="str">
        <f t="shared" si="1"/>
        <v>Q3</v>
      </c>
      <c r="F3" s="7" t="str">
        <f t="shared" si="1"/>
        <v>Q3</v>
      </c>
      <c r="G3" s="31" t="str">
        <f t="shared" si="1"/>
        <v>Q3</v>
      </c>
      <c r="H3" s="7" t="str">
        <f t="shared" si="1"/>
        <v>Q2</v>
      </c>
      <c r="I3" s="31" t="str">
        <f>LEFT(I35,2)&amp;"*"</f>
        <v>Q3*</v>
      </c>
      <c r="J3" s="62"/>
      <c r="K3" s="62"/>
      <c r="L3" s="62"/>
      <c r="M3" s="62"/>
    </row>
    <row r="4" spans="1:13" s="8" customFormat="1" ht="15" customHeight="1">
      <c r="A4" s="4"/>
      <c r="B4" s="6"/>
      <c r="C4" s="4" t="s">
        <v>4</v>
      </c>
      <c r="D4" s="4" t="s">
        <v>4</v>
      </c>
      <c r="E4" s="4" t="s">
        <v>4</v>
      </c>
      <c r="F4" s="5" t="s">
        <v>4</v>
      </c>
      <c r="G4" s="5" t="s">
        <v>4</v>
      </c>
      <c r="H4" s="5" t="s">
        <v>4</v>
      </c>
      <c r="I4" s="5" t="s">
        <v>4</v>
      </c>
      <c r="J4" s="4" t="s">
        <v>4</v>
      </c>
      <c r="K4" s="5" t="s">
        <v>5</v>
      </c>
      <c r="L4" s="5" t="s">
        <v>4</v>
      </c>
      <c r="M4" s="5" t="s">
        <v>5</v>
      </c>
    </row>
    <row r="5" spans="1:13" s="8" customFormat="1" ht="15" customHeight="1">
      <c r="A5" s="9" t="s">
        <v>6</v>
      </c>
      <c r="B5" s="10" t="s">
        <v>7</v>
      </c>
      <c r="C5" s="11">
        <f aca="true" t="shared" si="2" ref="C5:I18">IF(C36="","",IF(ISNUMBER(VALUE(C36)),VALUE(C36),C36))</f>
        <v>26.21</v>
      </c>
      <c r="D5" s="11">
        <f t="shared" si="2"/>
        <v>26.69</v>
      </c>
      <c r="E5" s="12">
        <f t="shared" si="2"/>
        <v>27.06</v>
      </c>
      <c r="F5" s="13">
        <f t="shared" si="2"/>
        <v>27.31</v>
      </c>
      <c r="G5" s="13">
        <f t="shared" si="2"/>
        <v>28.22</v>
      </c>
      <c r="H5" s="13">
        <f t="shared" si="2"/>
        <v>28.2</v>
      </c>
      <c r="I5" s="14">
        <f t="shared" si="2"/>
        <v>27.45</v>
      </c>
      <c r="J5" s="46">
        <f aca="true" t="shared" si="3" ref="J5:J18">IF(OR(ROUND((I5-H5),2)&gt;0,ROUND((I5-H5),2)&lt;0),ROUND((I5-H5),2),"-")</f>
        <v>-0.75</v>
      </c>
      <c r="K5" s="40">
        <f aca="true" t="shared" si="4" ref="K5:K18">IF(J5="-","-",ROUND((J5/H5)*100,1))</f>
        <v>-2.7</v>
      </c>
      <c r="L5" s="46">
        <f aca="true" t="shared" si="5" ref="L5:L18">IF(OR(ROUND((I5-G5),2)&gt;0,ROUND((I5-G5),2)&lt;0),ROUND((I5-G5),2),"-")</f>
        <v>-0.77</v>
      </c>
      <c r="M5" s="40">
        <f aca="true" t="shared" si="6" ref="M5:M18">IF(L5="-","-",ROUND((L5/G5)*100,1))</f>
        <v>-2.7</v>
      </c>
    </row>
    <row r="6" spans="1:13" s="8" customFormat="1" ht="15" customHeight="1">
      <c r="A6" s="15" t="s">
        <v>8</v>
      </c>
      <c r="B6" s="16" t="s">
        <v>9</v>
      </c>
      <c r="C6" s="11">
        <f t="shared" si="2"/>
        <v>21.63</v>
      </c>
      <c r="D6" s="11">
        <f t="shared" si="2"/>
        <v>21.77</v>
      </c>
      <c r="E6" s="12">
        <f t="shared" si="2"/>
        <v>22.29</v>
      </c>
      <c r="F6" s="13">
        <f t="shared" si="2"/>
        <v>23.45</v>
      </c>
      <c r="G6" s="13">
        <f t="shared" si="2"/>
        <v>24.07</v>
      </c>
      <c r="H6" s="13">
        <f t="shared" si="2"/>
        <v>20.42</v>
      </c>
      <c r="I6" s="14">
        <f t="shared" si="2"/>
        <v>23</v>
      </c>
      <c r="J6" s="46">
        <f t="shared" si="3"/>
        <v>2.58</v>
      </c>
      <c r="K6" s="40">
        <f t="shared" si="4"/>
        <v>12.6</v>
      </c>
      <c r="L6" s="46">
        <f t="shared" si="5"/>
        <v>-1.07</v>
      </c>
      <c r="M6" s="40">
        <f t="shared" si="6"/>
        <v>-4.4</v>
      </c>
    </row>
    <row r="7" spans="1:13" s="17" customFormat="1" ht="27" customHeight="1">
      <c r="A7" s="9" t="s">
        <v>10</v>
      </c>
      <c r="B7" s="10" t="s">
        <v>11</v>
      </c>
      <c r="C7" s="11">
        <f t="shared" si="2"/>
        <v>19.71</v>
      </c>
      <c r="D7" s="11">
        <f t="shared" si="2"/>
        <v>20.13</v>
      </c>
      <c r="E7" s="12">
        <f t="shared" si="2"/>
        <v>20.55</v>
      </c>
      <c r="F7" s="13">
        <f t="shared" si="2"/>
        <v>20.67</v>
      </c>
      <c r="G7" s="13">
        <f t="shared" si="2"/>
        <v>22.19</v>
      </c>
      <c r="H7" s="13">
        <f t="shared" si="2"/>
        <v>20.67</v>
      </c>
      <c r="I7" s="14">
        <f t="shared" si="2"/>
        <v>20.86</v>
      </c>
      <c r="J7" s="46">
        <f t="shared" si="3"/>
        <v>0.19</v>
      </c>
      <c r="K7" s="40">
        <f t="shared" si="4"/>
        <v>0.9</v>
      </c>
      <c r="L7" s="46">
        <f t="shared" si="5"/>
        <v>-1.33</v>
      </c>
      <c r="M7" s="40">
        <f t="shared" si="6"/>
        <v>-6</v>
      </c>
    </row>
    <row r="8" spans="1:13" s="8" customFormat="1" ht="15" customHeight="1">
      <c r="A8" s="9" t="s">
        <v>12</v>
      </c>
      <c r="B8" s="10" t="s">
        <v>13</v>
      </c>
      <c r="C8" s="11">
        <f t="shared" si="2"/>
        <v>23.86</v>
      </c>
      <c r="D8" s="11">
        <f t="shared" si="2"/>
        <v>23.97</v>
      </c>
      <c r="E8" s="12">
        <f t="shared" si="2"/>
        <v>24.78</v>
      </c>
      <c r="F8" s="13">
        <f t="shared" si="2"/>
        <v>26.51</v>
      </c>
      <c r="G8" s="13">
        <f t="shared" si="2"/>
        <v>26.96</v>
      </c>
      <c r="H8" s="13">
        <f t="shared" si="2"/>
        <v>23.98</v>
      </c>
      <c r="I8" s="14">
        <f t="shared" si="2"/>
        <v>24.47</v>
      </c>
      <c r="J8" s="46">
        <f t="shared" si="3"/>
        <v>0.49</v>
      </c>
      <c r="K8" s="40">
        <f t="shared" si="4"/>
        <v>2</v>
      </c>
      <c r="L8" s="46">
        <f t="shared" si="5"/>
        <v>-2.49</v>
      </c>
      <c r="M8" s="40">
        <f t="shared" si="6"/>
        <v>-9.2</v>
      </c>
    </row>
    <row r="9" spans="1:13" s="8" customFormat="1" ht="15" customHeight="1">
      <c r="A9" s="9" t="s">
        <v>14</v>
      </c>
      <c r="B9" s="10" t="s">
        <v>15</v>
      </c>
      <c r="C9" s="11">
        <f t="shared" si="2"/>
        <v>13.36</v>
      </c>
      <c r="D9" s="11">
        <f t="shared" si="2"/>
        <v>13.74</v>
      </c>
      <c r="E9" s="12">
        <f t="shared" si="2"/>
        <v>13.9</v>
      </c>
      <c r="F9" s="13">
        <f t="shared" si="2"/>
        <v>14.25</v>
      </c>
      <c r="G9" s="13">
        <f t="shared" si="2"/>
        <v>14.8</v>
      </c>
      <c r="H9" s="13">
        <f t="shared" si="2"/>
        <v>9.91</v>
      </c>
      <c r="I9" s="14">
        <f t="shared" si="2"/>
        <v>10.29</v>
      </c>
      <c r="J9" s="46">
        <f t="shared" si="3"/>
        <v>0.38</v>
      </c>
      <c r="K9" s="40">
        <f t="shared" si="4"/>
        <v>3.8</v>
      </c>
      <c r="L9" s="46">
        <f t="shared" si="5"/>
        <v>-4.51</v>
      </c>
      <c r="M9" s="40">
        <f t="shared" si="6"/>
        <v>-30.5</v>
      </c>
    </row>
    <row r="10" spans="1:13" s="8" customFormat="1" ht="15" customHeight="1">
      <c r="A10" s="9" t="s">
        <v>16</v>
      </c>
      <c r="B10" s="10" t="s">
        <v>17</v>
      </c>
      <c r="C10" s="11">
        <f t="shared" si="2"/>
        <v>36.32</v>
      </c>
      <c r="D10" s="11">
        <f t="shared" si="2"/>
        <v>35.87</v>
      </c>
      <c r="E10" s="12">
        <f t="shared" si="2"/>
        <v>37.16</v>
      </c>
      <c r="F10" s="13">
        <f t="shared" si="2"/>
        <v>39.93</v>
      </c>
      <c r="G10" s="13">
        <f t="shared" si="2"/>
        <v>41.22</v>
      </c>
      <c r="H10" s="13">
        <f t="shared" si="2"/>
        <v>41.53</v>
      </c>
      <c r="I10" s="14">
        <f t="shared" si="2"/>
        <v>43.65</v>
      </c>
      <c r="J10" s="46">
        <f t="shared" si="3"/>
        <v>2.12</v>
      </c>
      <c r="K10" s="40">
        <f t="shared" si="4"/>
        <v>5.1</v>
      </c>
      <c r="L10" s="46">
        <f t="shared" si="5"/>
        <v>2.43</v>
      </c>
      <c r="M10" s="40">
        <f t="shared" si="6"/>
        <v>5.9</v>
      </c>
    </row>
    <row r="11" spans="1:13" s="8" customFormat="1" ht="15" customHeight="1">
      <c r="A11" s="15" t="s">
        <v>18</v>
      </c>
      <c r="B11" s="16" t="s">
        <v>19</v>
      </c>
      <c r="C11" s="11">
        <f t="shared" si="2"/>
        <v>35.07</v>
      </c>
      <c r="D11" s="11">
        <f t="shared" si="2"/>
        <v>35.43</v>
      </c>
      <c r="E11" s="12">
        <f t="shared" si="2"/>
        <v>36.83</v>
      </c>
      <c r="F11" s="13">
        <f t="shared" si="2"/>
        <v>37.95</v>
      </c>
      <c r="G11" s="13">
        <f t="shared" si="2"/>
        <v>38.93</v>
      </c>
      <c r="H11" s="13">
        <f t="shared" si="2"/>
        <v>41.95</v>
      </c>
      <c r="I11" s="14">
        <f t="shared" si="2"/>
        <v>39.73</v>
      </c>
      <c r="J11" s="46">
        <f t="shared" si="3"/>
        <v>-2.22</v>
      </c>
      <c r="K11" s="40">
        <f t="shared" si="4"/>
        <v>-5.3</v>
      </c>
      <c r="L11" s="46">
        <f t="shared" si="5"/>
        <v>0.8</v>
      </c>
      <c r="M11" s="40">
        <f t="shared" si="6"/>
        <v>2.1</v>
      </c>
    </row>
    <row r="12" spans="1:13" s="8" customFormat="1" ht="27" customHeight="1">
      <c r="A12" s="15" t="s">
        <v>20</v>
      </c>
      <c r="B12" s="16" t="s">
        <v>21</v>
      </c>
      <c r="C12" s="11">
        <f t="shared" si="2"/>
        <v>28.33</v>
      </c>
      <c r="D12" s="11">
        <f t="shared" si="2"/>
        <v>28.83</v>
      </c>
      <c r="E12" s="12">
        <f t="shared" si="2"/>
        <v>30.12</v>
      </c>
      <c r="F12" s="13">
        <f t="shared" si="2"/>
        <v>30.57</v>
      </c>
      <c r="G12" s="13">
        <f t="shared" si="2"/>
        <v>32.16</v>
      </c>
      <c r="H12" s="13">
        <f t="shared" si="2"/>
        <v>29.04</v>
      </c>
      <c r="I12" s="14">
        <f t="shared" si="2"/>
        <v>29.3</v>
      </c>
      <c r="J12" s="46">
        <f t="shared" si="3"/>
        <v>0.26</v>
      </c>
      <c r="K12" s="40">
        <f t="shared" si="4"/>
        <v>0.9</v>
      </c>
      <c r="L12" s="46">
        <f t="shared" si="5"/>
        <v>-2.86</v>
      </c>
      <c r="M12" s="40">
        <f t="shared" si="6"/>
        <v>-8.9</v>
      </c>
    </row>
    <row r="13" spans="1:13" s="8" customFormat="1" ht="15" customHeight="1">
      <c r="A13" s="15" t="s">
        <v>22</v>
      </c>
      <c r="B13" s="16" t="s">
        <v>23</v>
      </c>
      <c r="C13" s="11">
        <f t="shared" si="2"/>
        <v>19.02</v>
      </c>
      <c r="D13" s="11">
        <f t="shared" si="2"/>
        <v>19.43</v>
      </c>
      <c r="E13" s="12">
        <f t="shared" si="2"/>
        <v>19.91</v>
      </c>
      <c r="F13" s="13">
        <f t="shared" si="2"/>
        <v>20.39</v>
      </c>
      <c r="G13" s="13">
        <f t="shared" si="2"/>
        <v>21.85</v>
      </c>
      <c r="H13" s="13">
        <f t="shared" si="2"/>
        <v>21.19</v>
      </c>
      <c r="I13" s="14">
        <f t="shared" si="2"/>
        <v>21.6</v>
      </c>
      <c r="J13" s="46">
        <f t="shared" si="3"/>
        <v>0.41</v>
      </c>
      <c r="K13" s="40">
        <f t="shared" si="4"/>
        <v>1.9</v>
      </c>
      <c r="L13" s="46">
        <f t="shared" si="5"/>
        <v>-0.25</v>
      </c>
      <c r="M13" s="40">
        <f t="shared" si="6"/>
        <v>-1.1</v>
      </c>
    </row>
    <row r="14" spans="1:13" s="8" customFormat="1" ht="15" customHeight="1">
      <c r="A14" s="15" t="s">
        <v>24</v>
      </c>
      <c r="B14" s="15" t="s">
        <v>25</v>
      </c>
      <c r="C14" s="11">
        <f t="shared" si="2"/>
        <v>27.35</v>
      </c>
      <c r="D14" s="11">
        <f t="shared" si="2"/>
        <v>27.22</v>
      </c>
      <c r="E14" s="12">
        <f t="shared" si="2"/>
        <v>27.9</v>
      </c>
      <c r="F14" s="13">
        <f t="shared" si="2"/>
        <v>28.07</v>
      </c>
      <c r="G14" s="13">
        <f t="shared" si="2"/>
        <v>28.44</v>
      </c>
      <c r="H14" s="13">
        <f t="shared" si="2"/>
        <v>29.68</v>
      </c>
      <c r="I14" s="14">
        <f t="shared" si="2"/>
        <v>29.09</v>
      </c>
      <c r="J14" s="46">
        <f t="shared" si="3"/>
        <v>-0.59</v>
      </c>
      <c r="K14" s="40">
        <f t="shared" si="4"/>
        <v>-2</v>
      </c>
      <c r="L14" s="46">
        <f t="shared" si="5"/>
        <v>0.65</v>
      </c>
      <c r="M14" s="40">
        <f t="shared" si="6"/>
        <v>2.3</v>
      </c>
    </row>
    <row r="15" spans="1:13" s="8" customFormat="1" ht="15" customHeight="1">
      <c r="A15" s="15" t="s">
        <v>26</v>
      </c>
      <c r="B15" s="15" t="s">
        <v>27</v>
      </c>
      <c r="C15" s="11">
        <f t="shared" si="2"/>
        <v>37.86</v>
      </c>
      <c r="D15" s="11">
        <f t="shared" si="2"/>
        <v>37.44</v>
      </c>
      <c r="E15" s="12">
        <f t="shared" si="2"/>
        <v>38.69</v>
      </c>
      <c r="F15" s="13">
        <f t="shared" si="2"/>
        <v>39.94</v>
      </c>
      <c r="G15" s="13">
        <f t="shared" si="2"/>
        <v>41.18</v>
      </c>
      <c r="H15" s="13">
        <f t="shared" si="2"/>
        <v>39.83</v>
      </c>
      <c r="I15" s="14">
        <f t="shared" si="2"/>
        <v>41.44</v>
      </c>
      <c r="J15" s="46">
        <f t="shared" si="3"/>
        <v>1.61</v>
      </c>
      <c r="K15" s="40">
        <f t="shared" si="4"/>
        <v>4</v>
      </c>
      <c r="L15" s="46">
        <f t="shared" si="5"/>
        <v>0.26</v>
      </c>
      <c r="M15" s="40">
        <f t="shared" si="6"/>
        <v>0.6</v>
      </c>
    </row>
    <row r="16" spans="1:13" s="8" customFormat="1" ht="15" customHeight="1">
      <c r="A16" s="15" t="s">
        <v>28</v>
      </c>
      <c r="B16" s="15" t="s">
        <v>29</v>
      </c>
      <c r="C16" s="11">
        <f t="shared" si="2"/>
        <v>24.38</v>
      </c>
      <c r="D16" s="11">
        <f t="shared" si="2"/>
        <v>24.47</v>
      </c>
      <c r="E16" s="12">
        <f t="shared" si="2"/>
        <v>25.12</v>
      </c>
      <c r="F16" s="13">
        <f t="shared" si="2"/>
        <v>25.35</v>
      </c>
      <c r="G16" s="13">
        <f t="shared" si="2"/>
        <v>26.07</v>
      </c>
      <c r="H16" s="13">
        <f t="shared" si="2"/>
        <v>26.23</v>
      </c>
      <c r="I16" s="14">
        <f t="shared" si="2"/>
        <v>26.53</v>
      </c>
      <c r="J16" s="46">
        <f t="shared" si="3"/>
        <v>0.3</v>
      </c>
      <c r="K16" s="40">
        <f t="shared" si="4"/>
        <v>1.1</v>
      </c>
      <c r="L16" s="46">
        <f t="shared" si="5"/>
        <v>0.46</v>
      </c>
      <c r="M16" s="40">
        <f t="shared" si="6"/>
        <v>1.8</v>
      </c>
    </row>
    <row r="17" spans="1:13" s="8" customFormat="1" ht="27" customHeight="1">
      <c r="A17" s="9" t="s">
        <v>30</v>
      </c>
      <c r="B17" s="16" t="s">
        <v>31</v>
      </c>
      <c r="C17" s="11">
        <f t="shared" si="2"/>
        <v>19.12</v>
      </c>
      <c r="D17" s="11">
        <f t="shared" si="2"/>
        <v>19.61</v>
      </c>
      <c r="E17" s="12">
        <f t="shared" si="2"/>
        <v>18.5</v>
      </c>
      <c r="F17" s="13">
        <f t="shared" si="2"/>
        <v>19.28</v>
      </c>
      <c r="G17" s="13">
        <f t="shared" si="2"/>
        <v>20.31</v>
      </c>
      <c r="H17" s="13">
        <f t="shared" si="2"/>
        <v>18.55</v>
      </c>
      <c r="I17" s="14">
        <f t="shared" si="2"/>
        <v>18.13</v>
      </c>
      <c r="J17" s="46">
        <f t="shared" si="3"/>
        <v>-0.42</v>
      </c>
      <c r="K17" s="40">
        <f t="shared" si="4"/>
        <v>-2.3</v>
      </c>
      <c r="L17" s="46">
        <f t="shared" si="5"/>
        <v>-2.18</v>
      </c>
      <c r="M17" s="40">
        <f t="shared" si="6"/>
        <v>-10.7</v>
      </c>
    </row>
    <row r="18" spans="1:13" s="8" customFormat="1" ht="15" customHeight="1">
      <c r="A18" s="20" t="s">
        <v>32</v>
      </c>
      <c r="B18" s="20"/>
      <c r="C18" s="36">
        <f t="shared" si="2"/>
        <v>24.84</v>
      </c>
      <c r="D18" s="36">
        <f t="shared" si="2"/>
        <v>25.04</v>
      </c>
      <c r="E18" s="36">
        <f t="shared" si="2"/>
        <v>25.65</v>
      </c>
      <c r="F18" s="36">
        <f t="shared" si="2"/>
        <v>26.12</v>
      </c>
      <c r="G18" s="36">
        <f t="shared" si="2"/>
        <v>27.31</v>
      </c>
      <c r="H18" s="36">
        <f t="shared" si="2"/>
        <v>27.68</v>
      </c>
      <c r="I18" s="21">
        <f t="shared" si="2"/>
        <v>27.05</v>
      </c>
      <c r="J18" s="47">
        <f t="shared" si="3"/>
        <v>-0.63</v>
      </c>
      <c r="K18" s="41">
        <f t="shared" si="4"/>
        <v>-2.3</v>
      </c>
      <c r="L18" s="47">
        <f t="shared" si="5"/>
        <v>-0.26</v>
      </c>
      <c r="M18" s="41">
        <f t="shared" si="6"/>
        <v>-1</v>
      </c>
    </row>
    <row r="19" spans="1:13" s="8" customFormat="1" ht="15" customHeight="1">
      <c r="A19" s="52" t="s">
        <v>33</v>
      </c>
      <c r="B19" s="52"/>
      <c r="C19" s="22"/>
      <c r="D19" s="22"/>
      <c r="E19" s="22"/>
      <c r="F19" s="14"/>
      <c r="G19" s="14"/>
      <c r="H19" s="14"/>
      <c r="I19" s="19"/>
      <c r="J19" s="48"/>
      <c r="K19" s="43"/>
      <c r="L19" s="48"/>
      <c r="M19" s="42"/>
    </row>
    <row r="20" spans="1:13" s="8" customFormat="1" ht="15" customHeight="1">
      <c r="A20" s="53" t="s">
        <v>34</v>
      </c>
      <c r="B20" s="53"/>
      <c r="C20" s="11">
        <f aca="true" t="shared" si="7" ref="C20:I21">IF(C50="","",IF(ISNUMBER(VALUE(C50)),VALUE(C50),C50))</f>
        <v>23.07</v>
      </c>
      <c r="D20" s="11">
        <f t="shared" si="7"/>
        <v>23.38</v>
      </c>
      <c r="E20" s="12">
        <f t="shared" si="7"/>
        <v>23.86</v>
      </c>
      <c r="F20" s="13">
        <f t="shared" si="7"/>
        <v>24.28</v>
      </c>
      <c r="G20" s="13">
        <f t="shared" si="7"/>
        <v>25.56</v>
      </c>
      <c r="H20" s="13">
        <f t="shared" si="7"/>
        <v>25.34</v>
      </c>
      <c r="I20" s="18">
        <f t="shared" si="7"/>
        <v>24.89</v>
      </c>
      <c r="J20" s="46">
        <f>IF(OR(ROUND((I20-H20),2)&gt;0,ROUND((I20-H20),2)&lt;0),ROUND((I20-H20),2),"-")</f>
        <v>-0.45</v>
      </c>
      <c r="K20" s="40">
        <f>IF(J20="-","-",ROUND((J20/H20)*100,1))</f>
        <v>-1.8</v>
      </c>
      <c r="L20" s="46">
        <f>IF(OR(ROUND((I20-G20),2)&gt;0,ROUND((I20-G20),2)&lt;0),ROUND((I20-G20),2),"-")</f>
        <v>-0.67</v>
      </c>
      <c r="M20" s="40">
        <f>IF(L20="-","-",ROUND((L20/G20)*100,1))</f>
        <v>-2.6</v>
      </c>
    </row>
    <row r="21" spans="1:13" s="8" customFormat="1" ht="15" customHeight="1">
      <c r="A21" s="54" t="s">
        <v>35</v>
      </c>
      <c r="B21" s="54"/>
      <c r="C21" s="37">
        <f t="shared" si="7"/>
        <v>30.9</v>
      </c>
      <c r="D21" s="37">
        <f t="shared" si="7"/>
        <v>31.09</v>
      </c>
      <c r="E21" s="38">
        <f t="shared" si="7"/>
        <v>32.09</v>
      </c>
      <c r="F21" s="39">
        <f t="shared" si="7"/>
        <v>32.73</v>
      </c>
      <c r="G21" s="39">
        <f t="shared" si="7"/>
        <v>33.25</v>
      </c>
      <c r="H21" s="39">
        <f t="shared" si="7"/>
        <v>34.57</v>
      </c>
      <c r="I21" s="25">
        <f t="shared" si="7"/>
        <v>34.02</v>
      </c>
      <c r="J21" s="49">
        <f>IF(OR(ROUND((I21-H21),2)&gt;0,ROUND((I21-H21),2)&lt;0),ROUND((I21-H21),2),"-")</f>
        <v>-0.55</v>
      </c>
      <c r="K21" s="40">
        <f>IF(J21="-","-",ROUND((J21/H21)*100,1))</f>
        <v>-1.6</v>
      </c>
      <c r="L21" s="46">
        <f>IF(OR(ROUND((I21-G21),2)&gt;0,ROUND((I21-G21),2)&lt;0),ROUND((I21-G21),2),"-")</f>
        <v>0.77</v>
      </c>
      <c r="M21" s="40">
        <f>IF(L21="-","-",ROUND((L21/G21)*100,1))</f>
        <v>2.3</v>
      </c>
    </row>
    <row r="22" spans="1:13" s="8" customFormat="1" ht="15" customHeight="1">
      <c r="A22" s="52" t="s">
        <v>36</v>
      </c>
      <c r="B22" s="52"/>
      <c r="C22" s="18"/>
      <c r="D22" s="18"/>
      <c r="E22" s="18"/>
      <c r="F22" s="19"/>
      <c r="G22" s="19"/>
      <c r="H22" s="19"/>
      <c r="I22" s="19"/>
      <c r="J22" s="46"/>
      <c r="K22" s="44"/>
      <c r="L22" s="50"/>
      <c r="M22" s="45"/>
    </row>
    <row r="23" spans="1:13" s="24" customFormat="1" ht="15" customHeight="1">
      <c r="A23" s="53" t="s">
        <v>37</v>
      </c>
      <c r="B23" s="53"/>
      <c r="C23" s="12">
        <f aca="true" t="shared" si="8" ref="C23:I25">IF(C52="","",IF(ISNUMBER(VALUE(C52)),VALUE(C52),C52))</f>
        <v>20.08</v>
      </c>
      <c r="D23" s="12">
        <f t="shared" si="8"/>
        <v>20.51</v>
      </c>
      <c r="E23" s="12">
        <f t="shared" si="8"/>
        <v>20.84</v>
      </c>
      <c r="F23" s="13">
        <f t="shared" si="8"/>
        <v>21.26</v>
      </c>
      <c r="G23" s="13">
        <f t="shared" si="8"/>
        <v>22.18</v>
      </c>
      <c r="H23" s="13">
        <f t="shared" si="8"/>
        <v>20.53</v>
      </c>
      <c r="I23" s="26">
        <f t="shared" si="8"/>
        <v>20.64</v>
      </c>
      <c r="J23" s="46">
        <f>IF(OR(ROUND((I23-H23),2)&gt;0,ROUND((I23-H23),2)&lt;0),ROUND((I23-H23),2),"-")</f>
        <v>0.11</v>
      </c>
      <c r="K23" s="40">
        <f>IF(J23="-","-",ROUND((J23/H23)*100,1))</f>
        <v>0.5</v>
      </c>
      <c r="L23" s="46">
        <f>IF(OR(ROUND((I23-G23),2)&gt;0,ROUND((I23-G23),2)&lt;0),ROUND((I23-G23),2),"-")</f>
        <v>-1.54</v>
      </c>
      <c r="M23" s="40">
        <f>IF(L23="-","-",ROUND((L23/G23)*100,1))</f>
        <v>-6.9</v>
      </c>
    </row>
    <row r="24" spans="1:13" s="24" customFormat="1" ht="15" customHeight="1">
      <c r="A24" s="54" t="s">
        <v>38</v>
      </c>
      <c r="B24" s="54"/>
      <c r="C24" s="12">
        <f t="shared" si="8"/>
        <v>22.8</v>
      </c>
      <c r="D24" s="12">
        <f t="shared" si="8"/>
        <v>22.54</v>
      </c>
      <c r="E24" s="12">
        <f t="shared" si="8"/>
        <v>23.13</v>
      </c>
      <c r="F24" s="13">
        <f t="shared" si="8"/>
        <v>23.66</v>
      </c>
      <c r="G24" s="13">
        <f t="shared" si="8"/>
        <v>24.68</v>
      </c>
      <c r="H24" s="13">
        <f t="shared" si="8"/>
        <v>24.22</v>
      </c>
      <c r="I24" s="26">
        <f t="shared" si="8"/>
        <v>24.81</v>
      </c>
      <c r="J24" s="46">
        <f>IF(OR(ROUND((I24-H24),2)&gt;0,ROUND((I24-H24),2)&lt;0),ROUND((I24-H24),2),"-")</f>
        <v>0.59</v>
      </c>
      <c r="K24" s="40">
        <f>IF(J24="-","-",ROUND((J24/H24)*100,1))</f>
        <v>2.4</v>
      </c>
      <c r="L24" s="46">
        <f>IF(OR(ROUND((I24-G24),2)&gt;0,ROUND((I24-G24),2)&lt;0),ROUND((I24-G24),2),"-")</f>
        <v>0.13</v>
      </c>
      <c r="M24" s="40">
        <f>IF(L24="-","-",ROUND((L24/G24)*100,1))</f>
        <v>0.5</v>
      </c>
    </row>
    <row r="25" spans="1:13" s="8" customFormat="1" ht="15" customHeight="1">
      <c r="A25" s="54" t="s">
        <v>39</v>
      </c>
      <c r="B25" s="54"/>
      <c r="C25" s="12">
        <f t="shared" si="8"/>
        <v>28.79</v>
      </c>
      <c r="D25" s="12">
        <f t="shared" si="8"/>
        <v>29.04</v>
      </c>
      <c r="E25" s="12">
        <f t="shared" si="8"/>
        <v>29.72</v>
      </c>
      <c r="F25" s="13">
        <f t="shared" si="8"/>
        <v>30.12</v>
      </c>
      <c r="G25" s="13">
        <f t="shared" si="8"/>
        <v>31.45</v>
      </c>
      <c r="H25" s="13">
        <f t="shared" si="8"/>
        <v>32.42</v>
      </c>
      <c r="I25" s="26">
        <f t="shared" si="8"/>
        <v>31.8</v>
      </c>
      <c r="J25" s="46">
        <f>IF(OR(ROUND((I25-H25),2)&gt;0,ROUND((I25-H25),2)&lt;0),ROUND((I25-H25),2),"-")</f>
        <v>-0.62</v>
      </c>
      <c r="K25" s="40">
        <f>IF(J25="-","-",ROUND((J25/H25)*100,1))</f>
        <v>-1.9</v>
      </c>
      <c r="L25" s="46">
        <f>IF(OR(ROUND((I25-G25),2)&gt;0,ROUND((I25-G25),2)&lt;0),ROUND((I25-G25),2),"-")</f>
        <v>0.35</v>
      </c>
      <c r="M25" s="40">
        <f>IF(L25="-","-",ROUND((L25/G25)*100,1))</f>
        <v>1.1</v>
      </c>
    </row>
    <row r="26" spans="1:13" s="8" customFormat="1" ht="15" customHeight="1">
      <c r="A26" s="58" t="s">
        <v>40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</row>
    <row r="27" spans="1:13" s="24" customFormat="1" ht="15" customHeight="1">
      <c r="A27" s="57" t="s">
        <v>41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</row>
    <row r="28" spans="1:13" s="24" customFormat="1" ht="15" customHeight="1">
      <c r="A28" s="55" t="s">
        <v>42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</row>
    <row r="29" s="24" customFormat="1" ht="15" customHeight="1" hidden="1"/>
    <row r="30" spans="1:14" s="8" customFormat="1" ht="15" customHeight="1" hidden="1">
      <c r="A30" s="20"/>
      <c r="B30" s="20"/>
      <c r="C30" s="32"/>
      <c r="D30" s="32"/>
      <c r="E30" s="33"/>
      <c r="F30" s="33"/>
      <c r="G30" s="33"/>
      <c r="H30" s="33"/>
      <c r="I30" s="33"/>
      <c r="J30" s="34"/>
      <c r="K30" s="35"/>
      <c r="L30" s="23"/>
      <c r="M30" s="35"/>
      <c r="N30" s="24"/>
    </row>
    <row r="31" spans="1:14" s="8" customFormat="1" ht="15" customHeight="1" hidden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2" s="8" customFormat="1" ht="15" customHeight="1" hidden="1"/>
    <row r="33" s="8" customFormat="1" ht="15" customHeight="1" hidden="1">
      <c r="N33" s="27"/>
    </row>
    <row r="34" spans="13:14" s="8" customFormat="1" ht="15" customHeight="1" hidden="1">
      <c r="M34" s="27"/>
      <c r="N34" s="27"/>
    </row>
    <row r="35" spans="2:14" s="8" customFormat="1" ht="15" customHeight="1" hidden="1">
      <c r="B35" t="s">
        <v>43</v>
      </c>
      <c r="C35" t="s">
        <v>44</v>
      </c>
      <c r="D35" t="s">
        <v>45</v>
      </c>
      <c r="E35" t="s">
        <v>46</v>
      </c>
      <c r="F35" t="s">
        <v>47</v>
      </c>
      <c r="G35" t="s">
        <v>48</v>
      </c>
      <c r="H35" t="s">
        <v>49</v>
      </c>
      <c r="I35" t="s">
        <v>50</v>
      </c>
      <c r="J35" t="s">
        <v>51</v>
      </c>
      <c r="K35" t="s">
        <v>52</v>
      </c>
      <c r="L35" t="s">
        <v>53</v>
      </c>
      <c r="M35" s="27"/>
      <c r="N35" s="27"/>
    </row>
    <row r="36" spans="2:10" ht="15" customHeight="1" hidden="1">
      <c r="B36" t="s">
        <v>54</v>
      </c>
      <c r="C36">
        <v>26.21</v>
      </c>
      <c r="D36">
        <v>26.69</v>
      </c>
      <c r="E36">
        <v>27.06</v>
      </c>
      <c r="F36">
        <v>27.31</v>
      </c>
      <c r="G36">
        <v>28.22</v>
      </c>
      <c r="H36">
        <v>28.2</v>
      </c>
      <c r="I36">
        <v>27.45</v>
      </c>
      <c r="J36">
        <v>1</v>
      </c>
    </row>
    <row r="37" spans="2:10" ht="15" customHeight="1" hidden="1">
      <c r="B37" t="s">
        <v>8</v>
      </c>
      <c r="C37">
        <v>21.63</v>
      </c>
      <c r="D37">
        <v>21.77</v>
      </c>
      <c r="E37">
        <v>22.29</v>
      </c>
      <c r="F37">
        <v>23.45</v>
      </c>
      <c r="G37">
        <v>24.07</v>
      </c>
      <c r="H37">
        <v>20.42</v>
      </c>
      <c r="I37">
        <v>23</v>
      </c>
      <c r="J37">
        <v>5</v>
      </c>
    </row>
    <row r="38" spans="2:10" ht="15" customHeight="1" hidden="1">
      <c r="B38" t="s">
        <v>10</v>
      </c>
      <c r="C38">
        <v>19.71</v>
      </c>
      <c r="D38">
        <v>20.13</v>
      </c>
      <c r="E38">
        <v>20.55</v>
      </c>
      <c r="F38">
        <v>20.67</v>
      </c>
      <c r="G38">
        <v>22.19</v>
      </c>
      <c r="H38">
        <v>20.67</v>
      </c>
      <c r="I38">
        <v>20.86</v>
      </c>
      <c r="J38">
        <v>6</v>
      </c>
    </row>
    <row r="39" spans="2:10" ht="15" customHeight="1" hidden="1">
      <c r="B39" t="s">
        <v>12</v>
      </c>
      <c r="C39">
        <v>23.86</v>
      </c>
      <c r="D39">
        <v>23.97</v>
      </c>
      <c r="E39">
        <v>24.78</v>
      </c>
      <c r="F39">
        <v>26.51</v>
      </c>
      <c r="G39">
        <v>26.96</v>
      </c>
      <c r="H39">
        <v>23.98</v>
      </c>
      <c r="I39">
        <v>24.47</v>
      </c>
      <c r="J39">
        <v>7</v>
      </c>
    </row>
    <row r="40" spans="2:10" ht="15" customHeight="1" hidden="1">
      <c r="B40" t="s">
        <v>14</v>
      </c>
      <c r="C40">
        <v>13.36</v>
      </c>
      <c r="D40">
        <v>13.74</v>
      </c>
      <c r="E40">
        <v>13.9</v>
      </c>
      <c r="F40">
        <v>14.25</v>
      </c>
      <c r="G40">
        <v>14.8</v>
      </c>
      <c r="H40">
        <v>9.91</v>
      </c>
      <c r="I40">
        <v>10.29</v>
      </c>
      <c r="J40">
        <v>8</v>
      </c>
    </row>
    <row r="41" spans="2:10" ht="15" customHeight="1" hidden="1">
      <c r="B41" t="s">
        <v>16</v>
      </c>
      <c r="C41">
        <v>36.32</v>
      </c>
      <c r="D41">
        <v>35.87</v>
      </c>
      <c r="E41">
        <v>37.16</v>
      </c>
      <c r="F41">
        <v>39.93</v>
      </c>
      <c r="G41">
        <v>41.22</v>
      </c>
      <c r="H41">
        <v>41.53</v>
      </c>
      <c r="I41">
        <v>43.65</v>
      </c>
      <c r="J41">
        <v>9</v>
      </c>
    </row>
    <row r="42" spans="2:10" ht="15" customHeight="1" hidden="1">
      <c r="B42" t="s">
        <v>55</v>
      </c>
      <c r="C42">
        <v>35.07</v>
      </c>
      <c r="D42">
        <v>35.43</v>
      </c>
      <c r="E42">
        <v>36.83</v>
      </c>
      <c r="F42">
        <v>37.95</v>
      </c>
      <c r="G42">
        <v>38.93</v>
      </c>
      <c r="H42">
        <v>41.95</v>
      </c>
      <c r="I42">
        <v>39.73</v>
      </c>
      <c r="J42">
        <v>10</v>
      </c>
    </row>
    <row r="43" spans="2:10" ht="15" customHeight="1" hidden="1">
      <c r="B43" t="s">
        <v>20</v>
      </c>
      <c r="C43">
        <v>28.33</v>
      </c>
      <c r="D43">
        <v>28.83</v>
      </c>
      <c r="E43">
        <v>30.12</v>
      </c>
      <c r="F43">
        <v>30.57</v>
      </c>
      <c r="G43">
        <v>32.16</v>
      </c>
      <c r="H43">
        <v>29.04</v>
      </c>
      <c r="I43">
        <v>29.3</v>
      </c>
      <c r="J43">
        <v>11</v>
      </c>
    </row>
    <row r="44" spans="2:10" ht="15" customHeight="1" hidden="1">
      <c r="B44" t="s">
        <v>22</v>
      </c>
      <c r="C44">
        <v>19.02</v>
      </c>
      <c r="D44">
        <v>19.43</v>
      </c>
      <c r="E44">
        <v>19.91</v>
      </c>
      <c r="F44">
        <v>20.39</v>
      </c>
      <c r="G44">
        <v>21.85</v>
      </c>
      <c r="H44">
        <v>21.19</v>
      </c>
      <c r="I44">
        <v>21.6</v>
      </c>
      <c r="J44">
        <v>12</v>
      </c>
    </row>
    <row r="45" spans="2:10" ht="15" customHeight="1" hidden="1">
      <c r="B45" t="s">
        <v>24</v>
      </c>
      <c r="C45">
        <v>27.35</v>
      </c>
      <c r="D45">
        <v>27.22</v>
      </c>
      <c r="E45">
        <v>27.9</v>
      </c>
      <c r="F45">
        <v>28.07</v>
      </c>
      <c r="G45">
        <v>28.44</v>
      </c>
      <c r="H45">
        <v>29.68</v>
      </c>
      <c r="I45">
        <v>29.09</v>
      </c>
      <c r="J45">
        <v>13</v>
      </c>
    </row>
    <row r="46" spans="2:10" ht="15" customHeight="1" hidden="1">
      <c r="B46" t="s">
        <v>26</v>
      </c>
      <c r="C46">
        <v>37.86</v>
      </c>
      <c r="D46">
        <v>37.44</v>
      </c>
      <c r="E46">
        <v>38.69</v>
      </c>
      <c r="F46">
        <v>39.94</v>
      </c>
      <c r="G46">
        <v>41.18</v>
      </c>
      <c r="H46">
        <v>39.83</v>
      </c>
      <c r="I46">
        <v>41.44</v>
      </c>
      <c r="J46">
        <v>14</v>
      </c>
    </row>
    <row r="47" spans="2:10" ht="15" customHeight="1" hidden="1">
      <c r="B47" t="s">
        <v>28</v>
      </c>
      <c r="C47">
        <v>24.38</v>
      </c>
      <c r="D47">
        <v>24.47</v>
      </c>
      <c r="E47">
        <v>25.12</v>
      </c>
      <c r="F47">
        <v>25.35</v>
      </c>
      <c r="G47">
        <v>26.07</v>
      </c>
      <c r="H47">
        <v>26.23</v>
      </c>
      <c r="I47">
        <v>26.53</v>
      </c>
      <c r="J47">
        <v>15</v>
      </c>
    </row>
    <row r="48" spans="2:10" ht="15" customHeight="1" hidden="1">
      <c r="B48" t="s">
        <v>56</v>
      </c>
      <c r="C48">
        <v>19.12</v>
      </c>
      <c r="D48">
        <v>19.61</v>
      </c>
      <c r="E48">
        <v>18.5</v>
      </c>
      <c r="F48">
        <v>19.28</v>
      </c>
      <c r="G48">
        <v>20.31</v>
      </c>
      <c r="H48">
        <v>18.55</v>
      </c>
      <c r="I48">
        <v>18.13</v>
      </c>
      <c r="J48">
        <v>16</v>
      </c>
    </row>
    <row r="49" spans="2:10" ht="15" customHeight="1" hidden="1">
      <c r="B49" t="s">
        <v>32</v>
      </c>
      <c r="C49">
        <v>24.84</v>
      </c>
      <c r="D49">
        <v>25.04</v>
      </c>
      <c r="E49">
        <v>25.65</v>
      </c>
      <c r="F49">
        <v>26.12</v>
      </c>
      <c r="G49">
        <v>27.31</v>
      </c>
      <c r="H49">
        <v>27.68</v>
      </c>
      <c r="I49">
        <v>27.05</v>
      </c>
      <c r="J49">
        <v>17</v>
      </c>
    </row>
    <row r="50" spans="2:10" ht="15" customHeight="1" hidden="1">
      <c r="B50" t="s">
        <v>57</v>
      </c>
      <c r="C50">
        <v>23.07</v>
      </c>
      <c r="D50">
        <v>23.38</v>
      </c>
      <c r="E50">
        <v>23.86</v>
      </c>
      <c r="F50">
        <v>24.28</v>
      </c>
      <c r="G50">
        <v>25.56</v>
      </c>
      <c r="H50">
        <v>25.34</v>
      </c>
      <c r="I50">
        <v>24.89</v>
      </c>
      <c r="J50">
        <v>18</v>
      </c>
    </row>
    <row r="51" spans="2:10" ht="15" customHeight="1" hidden="1">
      <c r="B51" t="s">
        <v>58</v>
      </c>
      <c r="C51">
        <v>30.9</v>
      </c>
      <c r="D51">
        <v>31.09</v>
      </c>
      <c r="E51">
        <v>32.09</v>
      </c>
      <c r="F51">
        <v>32.73</v>
      </c>
      <c r="G51">
        <v>33.25</v>
      </c>
      <c r="H51">
        <v>34.57</v>
      </c>
      <c r="I51">
        <v>34.02</v>
      </c>
      <c r="J51">
        <v>19</v>
      </c>
    </row>
    <row r="52" spans="2:10" ht="15" customHeight="1" hidden="1">
      <c r="B52" t="s">
        <v>59</v>
      </c>
      <c r="C52">
        <v>20.08</v>
      </c>
      <c r="D52">
        <v>20.51</v>
      </c>
      <c r="E52">
        <v>20.84</v>
      </c>
      <c r="F52">
        <v>21.26</v>
      </c>
      <c r="G52">
        <v>22.18</v>
      </c>
      <c r="H52">
        <v>20.53</v>
      </c>
      <c r="I52">
        <v>20.64</v>
      </c>
      <c r="J52">
        <v>20</v>
      </c>
    </row>
    <row r="53" spans="2:10" ht="15" customHeight="1" hidden="1">
      <c r="B53" t="s">
        <v>60</v>
      </c>
      <c r="C53">
        <v>22.8</v>
      </c>
      <c r="D53">
        <v>22.54</v>
      </c>
      <c r="E53">
        <v>23.13</v>
      </c>
      <c r="F53">
        <v>23.66</v>
      </c>
      <c r="G53">
        <v>24.68</v>
      </c>
      <c r="H53">
        <v>24.22</v>
      </c>
      <c r="I53">
        <v>24.81</v>
      </c>
      <c r="J53">
        <v>21</v>
      </c>
    </row>
    <row r="54" spans="2:10" ht="15" customHeight="1" hidden="1">
      <c r="B54" t="s">
        <v>61</v>
      </c>
      <c r="C54">
        <v>28.79</v>
      </c>
      <c r="D54">
        <v>29.04</v>
      </c>
      <c r="E54">
        <v>29.72</v>
      </c>
      <c r="F54">
        <v>30.12</v>
      </c>
      <c r="G54">
        <v>31.45</v>
      </c>
      <c r="H54">
        <v>32.42</v>
      </c>
      <c r="I54">
        <v>31.8</v>
      </c>
      <c r="J54">
        <v>22</v>
      </c>
    </row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</sheetData>
  <sheetProtection password="9C5D" sheet="1"/>
  <mergeCells count="14">
    <mergeCell ref="J2:K3"/>
    <mergeCell ref="L2:M3"/>
    <mergeCell ref="A24:B24"/>
    <mergeCell ref="A25:B25"/>
    <mergeCell ref="A1:M1"/>
    <mergeCell ref="A19:B19"/>
    <mergeCell ref="A20:B20"/>
    <mergeCell ref="A21:B21"/>
    <mergeCell ref="A28:M28"/>
    <mergeCell ref="A27:M27"/>
    <mergeCell ref="A22:B22"/>
    <mergeCell ref="A26:M26"/>
    <mergeCell ref="A23:B23"/>
    <mergeCell ref="A2:B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Ronan O'Sullivan</dc:creator>
  <cp:keywords/>
  <dc:description/>
  <cp:lastModifiedBy>Audrey Moore</cp:lastModifiedBy>
  <cp:lastPrinted>2014-02-18T12:48:24Z</cp:lastPrinted>
  <dcterms:created xsi:type="dcterms:W3CDTF">2013-08-01T13:15:08Z</dcterms:created>
  <dcterms:modified xsi:type="dcterms:W3CDTF">2020-11-18T14:55:56Z</dcterms:modified>
  <cp:category/>
  <cp:version/>
  <cp:contentType/>
  <cp:contentStatus/>
</cp:coreProperties>
</file>