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1760" activeTab="0"/>
  </bookViews>
  <sheets>
    <sheet name="ELCQ2018Q4TBL8A" sheetId="1" r:id="rId1"/>
  </sheets>
  <definedNames>
    <definedName name="_xlnm.Print_Area" localSheetId="0">'ELCQ2018Q4TBL8A'!$A$1:$L$21</definedName>
    <definedName name="tbl8adata">'ELCQ2018Q4TBL8A'!$A$46:$J$58</definedName>
  </definedNames>
  <calcPr fullCalcOnLoad="1"/>
</workbook>
</file>

<file path=xl/sharedStrings.xml><?xml version="1.0" encoding="utf-8"?>
<sst xmlns="http://schemas.openxmlformats.org/spreadsheetml/2006/main" count="50" uniqueCount="38">
  <si>
    <t>Table 8a Average weekly earnings by public sector sub-sector and quarter</t>
  </si>
  <si>
    <t>Public sector sub-sector</t>
  </si>
  <si>
    <t>Quarterly change</t>
  </si>
  <si>
    <t>Annual change</t>
  </si>
  <si>
    <t>€</t>
  </si>
  <si>
    <t>%</t>
  </si>
  <si>
    <t>Civil service</t>
  </si>
  <si>
    <t>Defence</t>
  </si>
  <si>
    <t>Garda Siochana</t>
  </si>
  <si>
    <t>Education</t>
  </si>
  <si>
    <t>Regional bodies</t>
  </si>
  <si>
    <t>Health</t>
  </si>
  <si>
    <t>Semi-state</t>
  </si>
  <si>
    <t>Total public sector</t>
  </si>
  <si>
    <t>Total public sector excluding semi-
state bodies</t>
  </si>
  <si>
    <t>Semi-state by sub-sector</t>
  </si>
  <si>
    <t>Non Commercial Semi-state bodies</t>
  </si>
  <si>
    <t>Commercial Semi-state bodies</t>
  </si>
  <si>
    <t>* Preliminary Estimates</t>
  </si>
  <si>
    <t>Group</t>
  </si>
  <si>
    <t>Q413</t>
  </si>
  <si>
    <t>Q414</t>
  </si>
  <si>
    <t>Q415</t>
  </si>
  <si>
    <t>Q416</t>
  </si>
  <si>
    <t>Q417</t>
  </si>
  <si>
    <t>Q318</t>
  </si>
  <si>
    <t>Q418</t>
  </si>
  <si>
    <t>Q411</t>
  </si>
  <si>
    <t>Q412</t>
  </si>
  <si>
    <t>Civil Service</t>
  </si>
  <si>
    <t>Gardai</t>
  </si>
  <si>
    <t>Regional Bodies</t>
  </si>
  <si>
    <t>Semi State</t>
  </si>
  <si>
    <t>Comm Semi State</t>
  </si>
  <si>
    <t>Non Comm Semi State</t>
  </si>
  <si>
    <t>Total Public Sector</t>
  </si>
  <si>
    <t>Public Sector ex Sem</t>
  </si>
  <si>
    <t>Private Sector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</si>
</sst>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;\-0.00"/>
    <numFmt numFmtId="165" formatCode="\+0.0;\-0.0"/>
    <numFmt numFmtId="166" formatCode="#,##0.00_ ;[Red]\-#,##0.00\ 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Fill="1" applyBorder="1" applyAlignment="1" applyProtection="1">
      <alignment horizontal="right" vertical="center"/>
      <protection hidden="1"/>
    </xf>
    <xf numFmtId="0" fontId="38" fillId="0" borderId="1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left" vertical="center" wrapText="1"/>
      <protection hidden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2" fillId="0" borderId="0" xfId="0" applyNumberFormat="1" applyFont="1" applyFill="1" applyBorder="1" applyAlignment="1" applyProtection="1">
      <alignment vertical="center" wrapText="1"/>
      <protection hidden="1"/>
    </xf>
    <xf numFmtId="4" fontId="38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Alignment="1" applyProtection="1">
      <alignment vertical="center" wrapText="1"/>
      <protection hidden="1"/>
    </xf>
    <xf numFmtId="4" fontId="4" fillId="0" borderId="0" xfId="0" applyNumberFormat="1" applyFont="1" applyFill="1" applyAlignment="1" applyProtection="1">
      <alignment horizontal="left" vertical="center" wrapText="1"/>
      <protection hidden="1"/>
    </xf>
    <xf numFmtId="0" fontId="39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left"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2" fontId="2" fillId="0" borderId="0" xfId="0" applyNumberFormat="1" applyFont="1" applyFill="1" applyAlignment="1" applyProtection="1">
      <alignment horizontal="right" vertical="center"/>
      <protection hidden="1"/>
    </xf>
    <xf numFmtId="2" fontId="2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7" fontId="3" fillId="0" borderId="0" xfId="0" applyNumberFormat="1" applyFont="1" applyFill="1" applyAlignment="1" applyProtection="1">
      <alignment horizontal="right"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SheetLayoutView="96" zoomScalePageLayoutView="0" workbookViewId="0" topLeftCell="A1">
      <selection activeCell="A1" sqref="A1:L1"/>
    </sheetView>
  </sheetViews>
  <sheetFormatPr defaultColWidth="9.140625" defaultRowHeight="15" customHeight="1"/>
  <cols>
    <col min="1" max="1" width="30.7109375" style="22" customWidth="1"/>
    <col min="2" max="12" width="10.7109375" style="10" customWidth="1"/>
    <col min="13" max="16384" width="9.140625" style="10" customWidth="1"/>
  </cols>
  <sheetData>
    <row r="1" spans="1:12" ht="1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 customHeight="1">
      <c r="A2" s="41" t="s">
        <v>1</v>
      </c>
      <c r="B2" s="1" t="str">
        <f aca="true" t="shared" si="0" ref="B2:H2">20&amp;RIGHT(B46,2)</f>
        <v>2013</v>
      </c>
      <c r="C2" s="2" t="str">
        <f t="shared" si="0"/>
        <v>2014</v>
      </c>
      <c r="D2" s="2" t="str">
        <f t="shared" si="0"/>
        <v>2015</v>
      </c>
      <c r="E2" s="2" t="str">
        <f t="shared" si="0"/>
        <v>2016</v>
      </c>
      <c r="F2" s="3" t="str">
        <f t="shared" si="0"/>
        <v>2017</v>
      </c>
      <c r="G2" s="4" t="str">
        <f t="shared" si="0"/>
        <v>2018</v>
      </c>
      <c r="H2" s="5" t="str">
        <f t="shared" si="0"/>
        <v>2018</v>
      </c>
      <c r="I2" s="43" t="s">
        <v>2</v>
      </c>
      <c r="J2" s="43"/>
      <c r="K2" s="43" t="s">
        <v>3</v>
      </c>
      <c r="L2" s="43"/>
    </row>
    <row r="3" spans="1:12" ht="15" customHeight="1">
      <c r="A3" s="42"/>
      <c r="B3" s="23" t="str">
        <f aca="true" t="shared" si="1" ref="B3:G3">LEFT(B46,2)</f>
        <v>Q4</v>
      </c>
      <c r="C3" s="23" t="str">
        <f t="shared" si="1"/>
        <v>Q4</v>
      </c>
      <c r="D3" s="23" t="str">
        <f t="shared" si="1"/>
        <v>Q4</v>
      </c>
      <c r="E3" s="23" t="str">
        <f t="shared" si="1"/>
        <v>Q4</v>
      </c>
      <c r="F3" s="23" t="str">
        <f t="shared" si="1"/>
        <v>Q4</v>
      </c>
      <c r="G3" s="24" t="str">
        <f t="shared" si="1"/>
        <v>Q3</v>
      </c>
      <c r="H3" s="24" t="str">
        <f>LEFT(H46,2)&amp;"*"</f>
        <v>Q4*</v>
      </c>
      <c r="I3" s="44"/>
      <c r="J3" s="44"/>
      <c r="K3" s="44"/>
      <c r="L3" s="44"/>
    </row>
    <row r="4" spans="1:12" ht="15" customHeight="1">
      <c r="A4" s="6"/>
      <c r="B4" s="7" t="s">
        <v>4</v>
      </c>
      <c r="C4" s="7" t="s">
        <v>4</v>
      </c>
      <c r="D4" s="7" t="s">
        <v>4</v>
      </c>
      <c r="E4" s="7" t="s">
        <v>4</v>
      </c>
      <c r="F4" s="8" t="s">
        <v>4</v>
      </c>
      <c r="G4" s="8" t="s">
        <v>4</v>
      </c>
      <c r="H4" s="8" t="s">
        <v>4</v>
      </c>
      <c r="I4" s="8" t="s">
        <v>4</v>
      </c>
      <c r="J4" s="7" t="s">
        <v>5</v>
      </c>
      <c r="K4" s="8" t="s">
        <v>4</v>
      </c>
      <c r="L4" s="7" t="s">
        <v>5</v>
      </c>
    </row>
    <row r="5" spans="1:12" s="11" customFormat="1" ht="15" customHeight="1">
      <c r="A5" s="12" t="s">
        <v>6</v>
      </c>
      <c r="B5" s="13">
        <f aca="true" t="shared" si="2" ref="B5:B11">IF(B47="","",B47)</f>
        <v>924.16</v>
      </c>
      <c r="C5" s="13">
        <f aca="true" t="shared" si="3" ref="C5:H11">IF(C47="","",C47)</f>
        <v>927.65</v>
      </c>
      <c r="D5" s="13">
        <f t="shared" si="3"/>
        <v>926.8</v>
      </c>
      <c r="E5" s="14">
        <f t="shared" si="3"/>
        <v>907.82</v>
      </c>
      <c r="F5" s="14">
        <f t="shared" si="3"/>
        <v>926.6</v>
      </c>
      <c r="G5" s="14">
        <f t="shared" si="3"/>
        <v>912.13</v>
      </c>
      <c r="H5" s="14">
        <f t="shared" si="3"/>
        <v>944.88</v>
      </c>
      <c r="I5" s="32">
        <f aca="true" t="shared" si="4" ref="I5:I13">IF(OR(ROUND((H5-G5),2)&gt;0,ROUND((H5-G5),2)&lt;0),ROUND((H5-G5),2),"-")</f>
        <v>32.75</v>
      </c>
      <c r="J5" s="36">
        <f aca="true" t="shared" si="5" ref="J5:J13">IF(I5="-","-",ROUND((I5/G5)*100,1))</f>
        <v>3.6</v>
      </c>
      <c r="K5" s="32">
        <f aca="true" t="shared" si="6" ref="K5:K13">IF(OR(ROUND((H5-F5),2)&gt;0,ROUND((H5-F5),2)&lt;0),ROUND((H5-F5),2),"-")</f>
        <v>18.28</v>
      </c>
      <c r="L5" s="36">
        <f aca="true" t="shared" si="7" ref="L5:L13">IF(K5="-","-",ROUND((K5/F5)*100,1))</f>
        <v>2</v>
      </c>
    </row>
    <row r="6" spans="1:12" ht="15" customHeight="1">
      <c r="A6" s="12" t="s">
        <v>7</v>
      </c>
      <c r="B6" s="13">
        <f t="shared" si="2"/>
        <v>895.83</v>
      </c>
      <c r="C6" s="13">
        <f t="shared" si="3"/>
        <v>832.44</v>
      </c>
      <c r="D6" s="13">
        <f t="shared" si="3"/>
        <v>807.19</v>
      </c>
      <c r="E6" s="14">
        <f t="shared" si="3"/>
        <v>808.95</v>
      </c>
      <c r="F6" s="14">
        <f t="shared" si="3"/>
        <v>843.24</v>
      </c>
      <c r="G6" s="14">
        <f t="shared" si="3"/>
        <v>859.94</v>
      </c>
      <c r="H6" s="14">
        <f t="shared" si="3"/>
        <v>857.96</v>
      </c>
      <c r="I6" s="32">
        <f t="shared" si="4"/>
        <v>-1.98</v>
      </c>
      <c r="J6" s="36">
        <f t="shared" si="5"/>
        <v>-0.2</v>
      </c>
      <c r="K6" s="32">
        <f t="shared" si="6"/>
        <v>14.72</v>
      </c>
      <c r="L6" s="36">
        <f t="shared" si="7"/>
        <v>1.7</v>
      </c>
    </row>
    <row r="7" spans="1:12" ht="15" customHeight="1">
      <c r="A7" s="12" t="s">
        <v>8</v>
      </c>
      <c r="B7" s="13">
        <f t="shared" si="2"/>
        <v>1131.97</v>
      </c>
      <c r="C7" s="13">
        <f t="shared" si="3"/>
        <v>1142.02</v>
      </c>
      <c r="D7" s="13">
        <f t="shared" si="3"/>
        <v>1229.13</v>
      </c>
      <c r="E7" s="14">
        <f t="shared" si="3"/>
        <v>1218.56</v>
      </c>
      <c r="F7" s="14">
        <f t="shared" si="3"/>
        <v>1288.81</v>
      </c>
      <c r="G7" s="14">
        <f t="shared" si="3"/>
        <v>1325.13</v>
      </c>
      <c r="H7" s="14">
        <f t="shared" si="3"/>
        <v>1232.53</v>
      </c>
      <c r="I7" s="32">
        <f t="shared" si="4"/>
        <v>-92.6</v>
      </c>
      <c r="J7" s="36">
        <f t="shared" si="5"/>
        <v>-7</v>
      </c>
      <c r="K7" s="32">
        <f t="shared" si="6"/>
        <v>-56.28</v>
      </c>
      <c r="L7" s="36">
        <f t="shared" si="7"/>
        <v>-4.4</v>
      </c>
    </row>
    <row r="8" spans="1:12" ht="15" customHeight="1">
      <c r="A8" s="12" t="s">
        <v>9</v>
      </c>
      <c r="B8" s="13">
        <f t="shared" si="2"/>
        <v>920.81</v>
      </c>
      <c r="C8" s="13">
        <f t="shared" si="3"/>
        <v>913.74</v>
      </c>
      <c r="D8" s="13">
        <f t="shared" si="3"/>
        <v>932.24</v>
      </c>
      <c r="E8" s="14">
        <f t="shared" si="3"/>
        <v>927.13</v>
      </c>
      <c r="F8" s="14">
        <f t="shared" si="3"/>
        <v>962.88</v>
      </c>
      <c r="G8" s="14">
        <f t="shared" si="3"/>
        <v>995.93</v>
      </c>
      <c r="H8" s="14">
        <f t="shared" si="3"/>
        <v>997.23</v>
      </c>
      <c r="I8" s="32">
        <f t="shared" si="4"/>
        <v>1.3</v>
      </c>
      <c r="J8" s="36">
        <f t="shared" si="5"/>
        <v>0.1</v>
      </c>
      <c r="K8" s="32">
        <f t="shared" si="6"/>
        <v>34.35</v>
      </c>
      <c r="L8" s="36">
        <f t="shared" si="7"/>
        <v>3.6</v>
      </c>
    </row>
    <row r="9" spans="1:12" ht="15" customHeight="1">
      <c r="A9" s="12" t="s">
        <v>10</v>
      </c>
      <c r="B9" s="13">
        <f t="shared" si="2"/>
        <v>830.64</v>
      </c>
      <c r="C9" s="13">
        <f t="shared" si="3"/>
        <v>832.04</v>
      </c>
      <c r="D9" s="13">
        <f t="shared" si="3"/>
        <v>834.89</v>
      </c>
      <c r="E9" s="14">
        <f t="shared" si="3"/>
        <v>830.84</v>
      </c>
      <c r="F9" s="14">
        <f t="shared" si="3"/>
        <v>824.53</v>
      </c>
      <c r="G9" s="14">
        <f t="shared" si="3"/>
        <v>828.18</v>
      </c>
      <c r="H9" s="14">
        <f t="shared" si="3"/>
        <v>844.42</v>
      </c>
      <c r="I9" s="32">
        <f t="shared" si="4"/>
        <v>16.24</v>
      </c>
      <c r="J9" s="36">
        <f t="shared" si="5"/>
        <v>2</v>
      </c>
      <c r="K9" s="32">
        <f t="shared" si="6"/>
        <v>19.89</v>
      </c>
      <c r="L9" s="36">
        <f t="shared" si="7"/>
        <v>2.4</v>
      </c>
    </row>
    <row r="10" spans="1:12" ht="15" customHeight="1">
      <c r="A10" s="12" t="s">
        <v>11</v>
      </c>
      <c r="B10" s="13">
        <f t="shared" si="2"/>
        <v>851.99</v>
      </c>
      <c r="C10" s="13">
        <f t="shared" si="3"/>
        <v>869.82</v>
      </c>
      <c r="D10" s="13">
        <f t="shared" si="3"/>
        <v>893.84</v>
      </c>
      <c r="E10" s="14">
        <f t="shared" si="3"/>
        <v>868.42</v>
      </c>
      <c r="F10" s="14">
        <f t="shared" si="3"/>
        <v>896.26</v>
      </c>
      <c r="G10" s="14">
        <f t="shared" si="3"/>
        <v>906.31</v>
      </c>
      <c r="H10" s="14">
        <f t="shared" si="3"/>
        <v>919.64</v>
      </c>
      <c r="I10" s="32">
        <f t="shared" si="4"/>
        <v>13.33</v>
      </c>
      <c r="J10" s="36">
        <f t="shared" si="5"/>
        <v>1.5</v>
      </c>
      <c r="K10" s="32">
        <f t="shared" si="6"/>
        <v>23.38</v>
      </c>
      <c r="L10" s="36">
        <f t="shared" si="7"/>
        <v>2.6</v>
      </c>
    </row>
    <row r="11" spans="1:12" ht="15" customHeight="1">
      <c r="A11" s="15" t="s">
        <v>12</v>
      </c>
      <c r="B11" s="13">
        <f t="shared" si="2"/>
        <v>989.46</v>
      </c>
      <c r="C11" s="13">
        <f t="shared" si="3"/>
        <v>974.28</v>
      </c>
      <c r="D11" s="13">
        <f t="shared" si="3"/>
        <v>984.31</v>
      </c>
      <c r="E11" s="14">
        <f t="shared" si="3"/>
        <v>1018.8</v>
      </c>
      <c r="F11" s="14">
        <f t="shared" si="3"/>
        <v>1027.67</v>
      </c>
      <c r="G11" s="14">
        <f t="shared" si="3"/>
        <v>1039.17</v>
      </c>
      <c r="H11" s="14">
        <f t="shared" si="3"/>
        <v>1042.96</v>
      </c>
      <c r="I11" s="32">
        <f t="shared" si="4"/>
        <v>3.79</v>
      </c>
      <c r="J11" s="36">
        <f t="shared" si="5"/>
        <v>0.4</v>
      </c>
      <c r="K11" s="32">
        <f t="shared" si="6"/>
        <v>15.29</v>
      </c>
      <c r="L11" s="36">
        <f t="shared" si="7"/>
        <v>1.5</v>
      </c>
    </row>
    <row r="12" spans="1:12" ht="15" customHeight="1">
      <c r="A12" s="16" t="s">
        <v>13</v>
      </c>
      <c r="B12" s="8">
        <f>IF(B56="","",B56)</f>
        <v>907.23</v>
      </c>
      <c r="C12" s="8">
        <f aca="true" t="shared" si="8" ref="C12:G13">IF(C56="","",C56)</f>
        <v>909.11</v>
      </c>
      <c r="D12" s="8">
        <f t="shared" si="8"/>
        <v>925.78</v>
      </c>
      <c r="E12" s="17">
        <f t="shared" si="8"/>
        <v>918.1</v>
      </c>
      <c r="F12" s="17">
        <f t="shared" si="8"/>
        <v>944.64</v>
      </c>
      <c r="G12" s="17">
        <f t="shared" si="8"/>
        <v>960.14</v>
      </c>
      <c r="H12" s="17">
        <f>IF(H56="","",H56)</f>
        <v>966.4</v>
      </c>
      <c r="I12" s="33">
        <f t="shared" si="4"/>
        <v>6.26</v>
      </c>
      <c r="J12" s="37">
        <f t="shared" si="5"/>
        <v>0.7</v>
      </c>
      <c r="K12" s="33">
        <f t="shared" si="6"/>
        <v>21.76</v>
      </c>
      <c r="L12" s="37">
        <f t="shared" si="7"/>
        <v>2.3</v>
      </c>
    </row>
    <row r="13" spans="1:12" ht="27" customHeight="1">
      <c r="A13" s="18" t="s">
        <v>14</v>
      </c>
      <c r="B13" s="26">
        <f>IF(B57="","",B57)</f>
        <v>894.97</v>
      </c>
      <c r="C13" s="26">
        <f t="shared" si="8"/>
        <v>898.62</v>
      </c>
      <c r="D13" s="26">
        <f t="shared" si="8"/>
        <v>916.51</v>
      </c>
      <c r="E13" s="27">
        <f t="shared" si="8"/>
        <v>902.45</v>
      </c>
      <c r="F13" s="27">
        <f t="shared" si="8"/>
        <v>931.82</v>
      </c>
      <c r="G13" s="27">
        <f t="shared" si="8"/>
        <v>947.75</v>
      </c>
      <c r="H13" s="27">
        <f>IF(H57="","",H57)</f>
        <v>954.5</v>
      </c>
      <c r="I13" s="34">
        <f t="shared" si="4"/>
        <v>6.75</v>
      </c>
      <c r="J13" s="37">
        <f t="shared" si="5"/>
        <v>0.7</v>
      </c>
      <c r="K13" s="34">
        <f t="shared" si="6"/>
        <v>22.68</v>
      </c>
      <c r="L13" s="37">
        <f t="shared" si="7"/>
        <v>2.4</v>
      </c>
    </row>
    <row r="14" spans="1:12" ht="15" customHeight="1">
      <c r="A14" s="9" t="s">
        <v>15</v>
      </c>
      <c r="B14" s="19"/>
      <c r="C14" s="19"/>
      <c r="D14" s="19"/>
      <c r="E14" s="19"/>
      <c r="F14" s="19"/>
      <c r="G14" s="19"/>
      <c r="H14" s="19"/>
      <c r="I14" s="35"/>
      <c r="J14" s="38"/>
      <c r="K14" s="35"/>
      <c r="L14" s="38"/>
    </row>
    <row r="15" spans="1:12" ht="15" customHeight="1">
      <c r="A15" s="20" t="s">
        <v>16</v>
      </c>
      <c r="B15" s="13">
        <f>IF(B55="","",B55)</f>
        <v>1018.1</v>
      </c>
      <c r="C15" s="13">
        <f aca="true" t="shared" si="9" ref="C15:H15">IF(C55="","",C55)</f>
        <v>960.68</v>
      </c>
      <c r="D15" s="13">
        <f t="shared" si="9"/>
        <v>952.07</v>
      </c>
      <c r="E15" s="14">
        <f t="shared" si="9"/>
        <v>972.33</v>
      </c>
      <c r="F15" s="14">
        <f t="shared" si="9"/>
        <v>988.88</v>
      </c>
      <c r="G15" s="14">
        <f t="shared" si="9"/>
        <v>980.32</v>
      </c>
      <c r="H15" s="14">
        <f t="shared" si="9"/>
        <v>1008.1</v>
      </c>
      <c r="I15" s="32">
        <f>IF(OR(ROUND((H15-G15),2)&gt;0,ROUND((H15-G15),2)&lt;0),ROUND((H15-G15),2),"-")</f>
        <v>27.78</v>
      </c>
      <c r="J15" s="36">
        <f>IF(I15="-","-",ROUND((I15/G15)*100,1))</f>
        <v>2.8</v>
      </c>
      <c r="K15" s="32">
        <f>IF(OR(ROUND((H15-F15),2)&gt;0,ROUND((H15-F15),2)&lt;0),ROUND((H15-F15),2),"-")</f>
        <v>19.22</v>
      </c>
      <c r="L15" s="36">
        <f>IF(K15="-","-",ROUND((K15/F15)*100,1))</f>
        <v>1.9</v>
      </c>
    </row>
    <row r="16" spans="1:12" ht="15" customHeight="1">
      <c r="A16" s="20" t="s">
        <v>17</v>
      </c>
      <c r="B16" s="13">
        <f>IF(B54="","",B54)</f>
        <v>981.36</v>
      </c>
      <c r="C16" s="13">
        <f aca="true" t="shared" si="10" ref="C16:H16">IF(C54="","",C54)</f>
        <v>979.49</v>
      </c>
      <c r="D16" s="13">
        <f t="shared" si="10"/>
        <v>996.65</v>
      </c>
      <c r="E16" s="14">
        <f t="shared" si="10"/>
        <v>1035.52</v>
      </c>
      <c r="F16" s="14">
        <f t="shared" si="10"/>
        <v>1042.85</v>
      </c>
      <c r="G16" s="14">
        <f t="shared" si="10"/>
        <v>1062.27</v>
      </c>
      <c r="H16" s="14">
        <f t="shared" si="10"/>
        <v>1057.08</v>
      </c>
      <c r="I16" s="32">
        <f>IF(OR(ROUND((H16-G16),2)&gt;0,ROUND((H16-G16),2)&lt;0),ROUND((H16-G16),2),"-")</f>
        <v>-5.19</v>
      </c>
      <c r="J16" s="36">
        <f>IF(I16="-","-",ROUND((I16/G16)*100,1))</f>
        <v>-0.5</v>
      </c>
      <c r="K16" s="32">
        <f>IF(OR(ROUND((H16-F16),2)&gt;0,ROUND((H16-F16),2)&lt;0),ROUND((H16-F16),2),"-")</f>
        <v>14.23</v>
      </c>
      <c r="L16" s="36">
        <f>IF(K16="-","-",ROUND((K16/F16)*100,1))</f>
        <v>1.4</v>
      </c>
    </row>
    <row r="17" spans="1:12" ht="15" customHeight="1">
      <c r="A17" s="40" t="s">
        <v>18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5" customHeight="1" hidden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ht="15" customHeight="1" hidden="1">
      <c r="A19" s="10"/>
    </row>
    <row r="20" ht="15" customHeight="1" hidden="1">
      <c r="A20" s="10"/>
    </row>
    <row r="21" spans="1:12" ht="15" customHeight="1" hidden="1">
      <c r="A21" s="28"/>
      <c r="B21" s="29"/>
      <c r="C21" s="29"/>
      <c r="D21" s="29"/>
      <c r="E21" s="29"/>
      <c r="F21" s="30"/>
      <c r="G21" s="31"/>
      <c r="H21" s="31"/>
      <c r="I21" s="31"/>
      <c r="J21" s="31"/>
      <c r="K21" s="31"/>
      <c r="L21" s="31"/>
    </row>
    <row r="22" spans="1:12" ht="15" customHeight="1" hidden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ht="15" customHeight="1" hidden="1">
      <c r="A23" s="10"/>
    </row>
    <row r="24" ht="15" customHeight="1" hidden="1">
      <c r="A24" s="10"/>
    </row>
    <row r="25" ht="15" customHeight="1" hidden="1">
      <c r="A25" s="10"/>
    </row>
    <row r="26" ht="15" customHeight="1" hidden="1">
      <c r="A26" s="10"/>
    </row>
    <row r="27" ht="15" customHeight="1" hidden="1">
      <c r="A27" s="10"/>
    </row>
    <row r="28" ht="15" customHeight="1" hidden="1">
      <c r="A28" s="10"/>
    </row>
    <row r="29" ht="15" customHeight="1" hidden="1">
      <c r="A29" s="10"/>
    </row>
    <row r="30" ht="15" customHeight="1" hidden="1">
      <c r="A30" s="10"/>
    </row>
    <row r="31" ht="15" customHeight="1" hidden="1">
      <c r="A31" s="10"/>
    </row>
    <row r="32" ht="15" customHeight="1" hidden="1">
      <c r="A32" s="10"/>
    </row>
    <row r="33" ht="15" customHeight="1" hidden="1">
      <c r="A33" s="10"/>
    </row>
    <row r="34" ht="15" customHeight="1" hidden="1">
      <c r="A34" s="10"/>
    </row>
    <row r="35" ht="15" customHeight="1" hidden="1">
      <c r="A35" s="10"/>
    </row>
    <row r="36" ht="15" customHeight="1" hidden="1">
      <c r="A36" s="10"/>
    </row>
    <row r="37" ht="15" customHeight="1" hidden="1">
      <c r="A37" s="10"/>
    </row>
    <row r="38" ht="15" customHeight="1" hidden="1">
      <c r="A38" s="10"/>
    </row>
    <row r="39" ht="15" customHeight="1" hidden="1">
      <c r="A39" s="10"/>
    </row>
    <row r="40" ht="15" customHeight="1" hidden="1">
      <c r="A40" s="10"/>
    </row>
    <row r="41" ht="15" customHeight="1" hidden="1">
      <c r="A41" s="10"/>
    </row>
    <row r="42" ht="15" customHeight="1" hidden="1">
      <c r="A42" s="10"/>
    </row>
    <row r="43" ht="15" customHeight="1" hidden="1">
      <c r="A43" s="10"/>
    </row>
    <row r="44" ht="15" customHeight="1" hidden="1">
      <c r="A44" s="10"/>
    </row>
    <row r="45" ht="15" customHeight="1" hidden="1">
      <c r="A45" s="10"/>
    </row>
    <row r="46" spans="1:10" ht="15" customHeight="1" hidden="1">
      <c r="A46" s="10" t="s">
        <v>19</v>
      </c>
      <c r="B46" s="21" t="s">
        <v>20</v>
      </c>
      <c r="C46" s="21" t="s">
        <v>21</v>
      </c>
      <c r="D46" s="21" t="s">
        <v>22</v>
      </c>
      <c r="E46" s="21" t="s">
        <v>23</v>
      </c>
      <c r="F46" s="21" t="s">
        <v>24</v>
      </c>
      <c r="G46" s="21" t="s">
        <v>25</v>
      </c>
      <c r="H46" s="21" t="s">
        <v>26</v>
      </c>
      <c r="I46" t="s">
        <v>27</v>
      </c>
      <c r="J46" t="s">
        <v>28</v>
      </c>
    </row>
    <row r="47" spans="1:8" ht="15" customHeight="1" hidden="1">
      <c r="A47" s="10" t="s">
        <v>29</v>
      </c>
      <c r="B47" s="21">
        <v>924.16</v>
      </c>
      <c r="C47" s="21">
        <v>927.65</v>
      </c>
      <c r="D47" s="21">
        <v>926.8</v>
      </c>
      <c r="E47" s="21">
        <v>907.82</v>
      </c>
      <c r="F47" s="21">
        <v>926.6</v>
      </c>
      <c r="G47" s="21">
        <v>912.13</v>
      </c>
      <c r="H47" s="21">
        <v>944.88</v>
      </c>
    </row>
    <row r="48" spans="1:8" ht="15" customHeight="1" hidden="1">
      <c r="A48" s="10" t="s">
        <v>7</v>
      </c>
      <c r="B48" s="21">
        <v>895.83</v>
      </c>
      <c r="C48" s="21">
        <v>832.44</v>
      </c>
      <c r="D48" s="21">
        <v>807.19</v>
      </c>
      <c r="E48" s="21">
        <v>808.95</v>
      </c>
      <c r="F48" s="21">
        <v>843.24</v>
      </c>
      <c r="G48" s="21">
        <v>859.94</v>
      </c>
      <c r="H48" s="21">
        <v>857.96</v>
      </c>
    </row>
    <row r="49" spans="1:8" ht="15" customHeight="1" hidden="1">
      <c r="A49" s="10" t="s">
        <v>30</v>
      </c>
      <c r="B49" s="21">
        <v>1131.97</v>
      </c>
      <c r="C49" s="21">
        <v>1142.02</v>
      </c>
      <c r="D49" s="21">
        <v>1229.13</v>
      </c>
      <c r="E49" s="21">
        <v>1218.56</v>
      </c>
      <c r="F49" s="21">
        <v>1288.81</v>
      </c>
      <c r="G49" s="21">
        <v>1325.13</v>
      </c>
      <c r="H49" s="21">
        <v>1232.53</v>
      </c>
    </row>
    <row r="50" spans="1:8" ht="15" customHeight="1" hidden="1">
      <c r="A50" s="10" t="s">
        <v>9</v>
      </c>
      <c r="B50" s="21">
        <v>920.81</v>
      </c>
      <c r="C50" s="21">
        <v>913.74</v>
      </c>
      <c r="D50" s="21">
        <v>932.24</v>
      </c>
      <c r="E50" s="21">
        <v>927.13</v>
      </c>
      <c r="F50" s="21">
        <v>962.88</v>
      </c>
      <c r="G50" s="21">
        <v>995.93</v>
      </c>
      <c r="H50" s="21">
        <v>997.23</v>
      </c>
    </row>
    <row r="51" spans="1:8" ht="15" customHeight="1" hidden="1">
      <c r="A51" s="10" t="s">
        <v>31</v>
      </c>
      <c r="B51" s="21">
        <v>830.64</v>
      </c>
      <c r="C51" s="21">
        <v>832.04</v>
      </c>
      <c r="D51" s="21">
        <v>834.89</v>
      </c>
      <c r="E51" s="21">
        <v>830.84</v>
      </c>
      <c r="F51" s="21">
        <v>824.53</v>
      </c>
      <c r="G51" s="21">
        <v>828.18</v>
      </c>
      <c r="H51" s="21">
        <v>844.42</v>
      </c>
    </row>
    <row r="52" spans="1:8" ht="15" customHeight="1" hidden="1">
      <c r="A52" s="10" t="s">
        <v>11</v>
      </c>
      <c r="B52" s="21">
        <v>851.99</v>
      </c>
      <c r="C52" s="21">
        <v>869.82</v>
      </c>
      <c r="D52" s="21">
        <v>893.84</v>
      </c>
      <c r="E52" s="21">
        <v>868.42</v>
      </c>
      <c r="F52" s="21">
        <v>896.26</v>
      </c>
      <c r="G52" s="21">
        <v>906.31</v>
      </c>
      <c r="H52" s="21">
        <v>919.64</v>
      </c>
    </row>
    <row r="53" spans="1:8" ht="15" customHeight="1" hidden="1">
      <c r="A53" s="10" t="s">
        <v>32</v>
      </c>
      <c r="B53" s="21">
        <v>989.46</v>
      </c>
      <c r="C53" s="21">
        <v>974.28</v>
      </c>
      <c r="D53" s="21">
        <v>984.31</v>
      </c>
      <c r="E53" s="21">
        <v>1018.8</v>
      </c>
      <c r="F53" s="21">
        <v>1027.67</v>
      </c>
      <c r="G53" s="21">
        <v>1039.17</v>
      </c>
      <c r="H53" s="21">
        <v>1042.96</v>
      </c>
    </row>
    <row r="54" spans="1:8" ht="15" customHeight="1" hidden="1">
      <c r="A54" s="10" t="s">
        <v>33</v>
      </c>
      <c r="B54" s="21">
        <v>981.36</v>
      </c>
      <c r="C54" s="21">
        <v>979.49</v>
      </c>
      <c r="D54" s="21">
        <v>996.65</v>
      </c>
      <c r="E54" s="21">
        <v>1035.52</v>
      </c>
      <c r="F54" s="21">
        <v>1042.85</v>
      </c>
      <c r="G54" s="21">
        <v>1062.27</v>
      </c>
      <c r="H54" s="21">
        <v>1057.08</v>
      </c>
    </row>
    <row r="55" spans="1:8" ht="15" customHeight="1" hidden="1">
      <c r="A55" s="10" t="s">
        <v>34</v>
      </c>
      <c r="B55" s="21">
        <v>1018.1</v>
      </c>
      <c r="C55" s="21">
        <v>960.68</v>
      </c>
      <c r="D55" s="21">
        <v>952.07</v>
      </c>
      <c r="E55" s="21">
        <v>972.33</v>
      </c>
      <c r="F55" s="21">
        <v>988.88</v>
      </c>
      <c r="G55" s="21">
        <v>980.32</v>
      </c>
      <c r="H55" s="21">
        <v>1008.1</v>
      </c>
    </row>
    <row r="56" spans="1:8" ht="15" customHeight="1" hidden="1">
      <c r="A56" s="10" t="s">
        <v>35</v>
      </c>
      <c r="B56" s="21">
        <v>907.23</v>
      </c>
      <c r="C56" s="21">
        <v>909.11</v>
      </c>
      <c r="D56" s="21">
        <v>925.78</v>
      </c>
      <c r="E56" s="21">
        <v>918.1</v>
      </c>
      <c r="F56" s="21">
        <v>944.64</v>
      </c>
      <c r="G56" s="21">
        <v>960.14</v>
      </c>
      <c r="H56" s="21">
        <v>966.4</v>
      </c>
    </row>
    <row r="57" spans="1:8" ht="15" customHeight="1" hidden="1">
      <c r="A57" s="10" t="s">
        <v>36</v>
      </c>
      <c r="B57" s="21">
        <v>894.97</v>
      </c>
      <c r="C57" s="21">
        <v>898.62</v>
      </c>
      <c r="D57" s="21">
        <v>916.51</v>
      </c>
      <c r="E57" s="21">
        <v>902.45</v>
      </c>
      <c r="F57" s="21">
        <v>931.82</v>
      </c>
      <c r="G57" s="21">
        <v>947.75</v>
      </c>
      <c r="H57" s="21">
        <v>954.5</v>
      </c>
    </row>
    <row r="58" spans="1:8" ht="15" customHeight="1" hidden="1">
      <c r="A58" s="10" t="s">
        <v>37</v>
      </c>
      <c r="B58" s="21">
        <v>630.1</v>
      </c>
      <c r="C58" s="21">
        <v>642.34</v>
      </c>
      <c r="D58" s="21">
        <v>650.1</v>
      </c>
      <c r="E58" s="21">
        <v>662.26</v>
      </c>
      <c r="F58" s="21">
        <v>672.47</v>
      </c>
      <c r="G58" s="21">
        <v>681.7</v>
      </c>
      <c r="H58" s="21">
        <v>702.24</v>
      </c>
    </row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</sheetData>
  <sheetProtection password="9C5D" sheet="1"/>
  <mergeCells count="5">
    <mergeCell ref="A1:L1"/>
    <mergeCell ref="A17:L17"/>
    <mergeCell ref="A2:A3"/>
    <mergeCell ref="I2:J3"/>
    <mergeCell ref="K2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O'Mahony</dc:creator>
  <cp:keywords/>
  <dc:description/>
  <cp:lastModifiedBy>Gerard Brett</cp:lastModifiedBy>
  <cp:lastPrinted>2014-11-18T09:55:39Z</cp:lastPrinted>
  <dcterms:created xsi:type="dcterms:W3CDTF">2013-09-13T11:04:49Z</dcterms:created>
  <dcterms:modified xsi:type="dcterms:W3CDTF">2019-02-21T14:48:36Z</dcterms:modified>
  <cp:category/>
  <cp:version/>
  <cp:contentType/>
  <cp:contentStatus/>
</cp:coreProperties>
</file>