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0" yWindow="32760" windowWidth="14310" windowHeight="12495" activeTab="0"/>
  </bookViews>
  <sheets>
    <sheet name="ELCQ2021Q3TBL1" sheetId="1" r:id="rId1"/>
  </sheets>
  <definedNames>
    <definedName name="tbl1data">'ELCQ2021Q3TBL1'!$B$36:$L$55</definedName>
  </definedNames>
  <calcPr fullCalcOnLoad="1"/>
</workbook>
</file>

<file path=xl/sharedStrings.xml><?xml version="1.0" encoding="utf-8"?>
<sst xmlns="http://schemas.openxmlformats.org/spreadsheetml/2006/main" count="82" uniqueCount="62">
  <si>
    <t>Table 1 Average weekly earnings by economic sector and other characteristics and quarter</t>
  </si>
  <si>
    <t>NACE Principal Activity</t>
  </si>
  <si>
    <t>Quarterly change</t>
  </si>
  <si>
    <t>Annual change</t>
  </si>
  <si>
    <t>€</t>
  </si>
  <si>
    <t>%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</si>
  <si>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</si>
  <si>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</si>
  <si>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</si>
  <si>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</si>
  <si>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</si>
  <si>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</si>
  <si>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</si>
  <si>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</si>
  <si>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</si>
  <si>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</si>
  <si>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</si>
  <si>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</si>
  <si>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</si>
  <si>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</si>
  <si>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</si>
  <si>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</si>
  <si>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</si>
  <si>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</si>
  <si>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</si>
  <si>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</si>
  <si>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</si>
  <si>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</si>
  <si>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</si>
  <si>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</si>
  <si>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</si>
  <si>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</si>
  <si>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All Sectors</t>
  </si>
  <si>
    <t>Public/Private Sector²</t>
  </si>
  <si>
    <t>Private sector</t>
  </si>
  <si>
    <t>Public sector¹</t>
  </si>
  <si>
    <t>Size of Enterprise</t>
  </si>
  <si>
    <t>Less than 50 employees</t>
  </si>
  <si>
    <t>50-250 employees</t>
  </si>
  <si>
    <t>Greater than 250 employees</t>
  </si>
  <si>
    <t>¹ Average weekly earnings by Public sector sub-sector are set out in Table 8a.</t>
  </si>
  <si>
    <t>² For additional Public/Private data see PxStat table EHQ08.</t>
  </si>
  <si>
    <t>* Preliminary Estimates</t>
  </si>
  <si>
    <t>Group</t>
  </si>
  <si>
    <t>Q316</t>
  </si>
  <si>
    <t>Q317</t>
  </si>
  <si>
    <t>Q318</t>
  </si>
  <si>
    <t>Q319</t>
  </si>
  <si>
    <t>Q320</t>
  </si>
  <si>
    <t>Q221</t>
  </si>
  <si>
    <t>Q321</t>
  </si>
  <si>
    <t>SecOrder</t>
  </si>
  <si>
    <t>Q314</t>
  </si>
  <si>
    <t>Q315</t>
  </si>
  <si>
    <t>BE</t>
  </si>
  <si>
    <t>KL</t>
  </si>
  <si>
    <t>RS</t>
  </si>
  <si>
    <t>Private Sector</t>
  </si>
  <si>
    <t>Public Sector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</si>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</sst>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0_ ;\-0.00\ "/>
    <numFmt numFmtId="165" formatCode="\+0.0_ ;\-0.0\ "/>
    <numFmt numFmtId="166" formatCode="0.00_ ;[Red]\-0.0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1" fontId="3" fillId="0" borderId="1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38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1" fontId="2" fillId="0" borderId="10" xfId="0" applyNumberFormat="1" applyFont="1" applyFill="1" applyBorder="1" applyAlignment="1" applyProtection="1">
      <alignment horizontal="right" vertical="center"/>
      <protection hidden="1"/>
    </xf>
    <xf numFmtId="1" fontId="38" fillId="0" borderId="10" xfId="0" applyNumberFormat="1" applyFont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vertical="center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39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right" vertical="center"/>
      <protection hidden="1"/>
    </xf>
    <xf numFmtId="4" fontId="5" fillId="0" borderId="0" xfId="0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0" fontId="39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/>
      <protection hidden="1"/>
    </xf>
    <xf numFmtId="4" fontId="38" fillId="0" borderId="11" xfId="0" applyNumberFormat="1" applyFont="1" applyFill="1" applyBorder="1" applyAlignment="1" applyProtection="1">
      <alignment horizontal="right" vertical="center"/>
      <protection hidden="1"/>
    </xf>
    <xf numFmtId="172" fontId="5" fillId="0" borderId="0" xfId="0" applyNumberFormat="1" applyFont="1" applyFill="1" applyAlignment="1" applyProtection="1">
      <alignment horizontal="right" vertical="center"/>
      <protection hidden="1"/>
    </xf>
    <xf numFmtId="172" fontId="3" fillId="0" borderId="11" xfId="0" applyNumberFormat="1" applyFont="1" applyFill="1" applyBorder="1" applyAlignment="1" applyProtection="1">
      <alignment horizontal="right" vertical="center"/>
      <protection hidden="1"/>
    </xf>
    <xf numFmtId="172" fontId="5" fillId="0" borderId="0" xfId="0" applyNumberFormat="1" applyFont="1" applyFill="1" applyBorder="1" applyAlignment="1" applyProtection="1">
      <alignment horizontal="right" vertical="center"/>
      <protection hidden="1"/>
    </xf>
    <xf numFmtId="172" fontId="5" fillId="0" borderId="0" xfId="0" applyNumberFormat="1" applyFont="1" applyFill="1" applyBorder="1" applyAlignment="1" applyProtection="1">
      <alignment vertical="center"/>
      <protection hidden="1"/>
    </xf>
    <xf numFmtId="172" fontId="5" fillId="0" borderId="12" xfId="0" applyNumberFormat="1" applyFont="1" applyFill="1" applyBorder="1" applyAlignment="1" applyProtection="1">
      <alignment vertical="center"/>
      <protection hidden="1"/>
    </xf>
    <xf numFmtId="172" fontId="5" fillId="0" borderId="12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Alignment="1" applyProtection="1">
      <alignment horizontal="right" vertical="center"/>
      <protection hidden="1"/>
    </xf>
    <xf numFmtId="2" fontId="3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Border="1" applyAlignment="1" applyProtection="1">
      <alignment horizontal="right" vertical="center"/>
      <protection hidden="1"/>
    </xf>
    <xf numFmtId="2" fontId="5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12" xfId="0" applyNumberFormat="1" applyFont="1" applyFill="1" applyBorder="1" applyAlignment="1" applyProtection="1">
      <alignment horizontal="right" vertical="center"/>
      <protection hidden="1"/>
    </xf>
    <xf numFmtId="0" fontId="0" fillId="0" borderId="12" xfId="0" applyBorder="1" applyAlignment="1">
      <alignment horizontal="left" vertical="center"/>
    </xf>
    <xf numFmtId="4" fontId="4" fillId="0" borderId="12" xfId="0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>
      <alignment horizontal="left" vertical="center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4" fillId="0" borderId="11" xfId="0" applyNumberFormat="1" applyFont="1" applyFill="1" applyBorder="1" applyAlignment="1" applyProtection="1">
      <alignment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wrapText="1"/>
      <protection hidden="1"/>
    </xf>
    <xf numFmtId="4" fontId="2" fillId="0" borderId="12" xfId="0" applyNumberFormat="1" applyFont="1" applyFill="1" applyBorder="1" applyAlignment="1" applyProtection="1">
      <alignment vertical="center" wrapText="1"/>
      <protection hidden="1"/>
    </xf>
    <xf numFmtId="4" fontId="4" fillId="0" borderId="11" xfId="0" applyNumberFormat="1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PageLayoutView="0" workbookViewId="0" topLeftCell="A1">
      <selection activeCell="A1" sqref="A1:M1"/>
    </sheetView>
  </sheetViews>
  <sheetFormatPr defaultColWidth="9.140625" defaultRowHeight="15" customHeight="1"/>
  <cols>
    <col min="1" max="1" width="10.7109375" style="19" customWidth="1"/>
    <col min="2" max="2" width="30.7109375" style="19" customWidth="1"/>
    <col min="3" max="13" width="10.7109375" style="19" customWidth="1"/>
    <col min="14" max="16384" width="9.140625" style="19" customWidth="1"/>
  </cols>
  <sheetData>
    <row r="1" spans="1:13" ht="1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 customHeight="1">
      <c r="A2" s="42" t="s">
        <v>1</v>
      </c>
      <c r="B2" s="42"/>
      <c r="C2" s="2" t="str">
        <f aca="true" t="shared" si="0" ref="C2:I2">20&amp;RIGHT(C36,2)</f>
        <v>2016</v>
      </c>
      <c r="D2" s="2" t="str">
        <f t="shared" si="0"/>
        <v>2017</v>
      </c>
      <c r="E2" s="2" t="str">
        <f t="shared" si="0"/>
        <v>2018</v>
      </c>
      <c r="F2" s="6" t="str">
        <f t="shared" si="0"/>
        <v>2019</v>
      </c>
      <c r="G2" s="6" t="str">
        <f t="shared" si="0"/>
        <v>2020</v>
      </c>
      <c r="H2" s="6" t="str">
        <f t="shared" si="0"/>
        <v>2021</v>
      </c>
      <c r="I2" s="7" t="str">
        <f t="shared" si="0"/>
        <v>2021</v>
      </c>
      <c r="J2" s="43" t="s">
        <v>2</v>
      </c>
      <c r="K2" s="43"/>
      <c r="L2" s="43" t="s">
        <v>3</v>
      </c>
      <c r="M2" s="43"/>
    </row>
    <row r="3" spans="1:13" ht="15" customHeight="1">
      <c r="A3" s="41"/>
      <c r="B3" s="41"/>
      <c r="C3" s="20" t="str">
        <f aca="true" t="shared" si="1" ref="C3:H3">LEFT(C36,2)</f>
        <v>Q3</v>
      </c>
      <c r="D3" s="20" t="str">
        <f t="shared" si="1"/>
        <v>Q3</v>
      </c>
      <c r="E3" s="21" t="str">
        <f t="shared" si="1"/>
        <v>Q3</v>
      </c>
      <c r="F3" s="21" t="str">
        <f t="shared" si="1"/>
        <v>Q3</v>
      </c>
      <c r="G3" s="21" t="str">
        <f t="shared" si="1"/>
        <v>Q3</v>
      </c>
      <c r="H3" s="21" t="str">
        <f t="shared" si="1"/>
        <v>Q2</v>
      </c>
      <c r="I3" s="21" t="str">
        <f>LEFT(I36,2)&amp;"*"</f>
        <v>Q3*</v>
      </c>
      <c r="J3" s="44"/>
      <c r="K3" s="44"/>
      <c r="L3" s="44"/>
      <c r="M3" s="44"/>
    </row>
    <row r="4" spans="1:13" ht="15" customHeight="1">
      <c r="A4" s="3"/>
      <c r="B4" s="4"/>
      <c r="C4" s="3" t="s">
        <v>4</v>
      </c>
      <c r="D4" s="3" t="s">
        <v>4</v>
      </c>
      <c r="E4" s="3" t="s">
        <v>4</v>
      </c>
      <c r="F4" s="5" t="s">
        <v>4</v>
      </c>
      <c r="G4" s="5" t="s">
        <v>4</v>
      </c>
      <c r="H4" s="5" t="s">
        <v>4</v>
      </c>
      <c r="I4" s="5" t="s">
        <v>4</v>
      </c>
      <c r="J4" s="3" t="s">
        <v>4</v>
      </c>
      <c r="K4" s="5" t="s">
        <v>5</v>
      </c>
      <c r="L4" s="5" t="s">
        <v>4</v>
      </c>
      <c r="M4" s="5" t="s">
        <v>5</v>
      </c>
    </row>
    <row r="5" spans="1:13" s="1" customFormat="1" ht="15" customHeight="1">
      <c r="A5" s="8" t="s">
        <v>6</v>
      </c>
      <c r="B5" s="9" t="s">
        <v>7</v>
      </c>
      <c r="C5" s="10">
        <f>IF(C37="","",C37)</f>
        <v>837.85</v>
      </c>
      <c r="D5" s="10">
        <f aca="true" t="shared" si="2" ref="D5:I5">IF(D37="","",D37)</f>
        <v>851.78</v>
      </c>
      <c r="E5" s="10">
        <f t="shared" si="2"/>
        <v>875.54</v>
      </c>
      <c r="F5" s="10">
        <f t="shared" si="2"/>
        <v>883.24</v>
      </c>
      <c r="G5" s="10">
        <f t="shared" si="2"/>
        <v>890.24</v>
      </c>
      <c r="H5" s="10">
        <f t="shared" si="2"/>
        <v>942.39</v>
      </c>
      <c r="I5" s="10">
        <f t="shared" si="2"/>
        <v>943.06</v>
      </c>
      <c r="J5" s="29">
        <f aca="true" t="shared" si="3" ref="J5:J18">IF(OR(ROUND((I5-H5),2)&gt;0,ROUND((I5-H5),2)&lt;0),ROUND((I5-H5),2),"-")</f>
        <v>0.67</v>
      </c>
      <c r="K5" s="23">
        <f aca="true" t="shared" si="4" ref="K5:K18">IF(J5="-","-",ROUND((J5/H5)*100,1))</f>
        <v>0.1</v>
      </c>
      <c r="L5" s="29">
        <f aca="true" t="shared" si="5" ref="L5:L18">IF(OR(ROUND((I5-G5),2)&gt;0,ROUND((I5-G5),2)&lt;0),ROUND((I5-G5),2),"-")</f>
        <v>52.82</v>
      </c>
      <c r="M5" s="23">
        <f aca="true" t="shared" si="6" ref="M5:M18">IF(L5="-","-",ROUND((L5/G5)*100,1))</f>
        <v>5.9</v>
      </c>
    </row>
    <row r="6" spans="1:13" ht="15" customHeight="1">
      <c r="A6" s="11" t="s">
        <v>8</v>
      </c>
      <c r="B6" s="12" t="s">
        <v>9</v>
      </c>
      <c r="C6" s="10">
        <f aca="true" t="shared" si="7" ref="C6:I6">IF(C38="","",C38)</f>
        <v>735.24</v>
      </c>
      <c r="D6" s="10">
        <f t="shared" si="7"/>
        <v>739.38</v>
      </c>
      <c r="E6" s="10">
        <f t="shared" si="7"/>
        <v>796.07</v>
      </c>
      <c r="F6" s="10">
        <f t="shared" si="7"/>
        <v>804.64</v>
      </c>
      <c r="G6" s="10">
        <f t="shared" si="7"/>
        <v>818.03</v>
      </c>
      <c r="H6" s="10">
        <f t="shared" si="7"/>
        <v>834.24</v>
      </c>
      <c r="I6" s="10">
        <f t="shared" si="7"/>
        <v>870.57</v>
      </c>
      <c r="J6" s="29">
        <f t="shared" si="3"/>
        <v>36.33</v>
      </c>
      <c r="K6" s="23">
        <f t="shared" si="4"/>
        <v>4.4</v>
      </c>
      <c r="L6" s="29">
        <f t="shared" si="5"/>
        <v>52.54</v>
      </c>
      <c r="M6" s="23">
        <f t="shared" si="6"/>
        <v>6.4</v>
      </c>
    </row>
    <row r="7" spans="1:13" ht="27" customHeight="1">
      <c r="A7" s="8" t="s">
        <v>10</v>
      </c>
      <c r="B7" s="9" t="s">
        <v>11</v>
      </c>
      <c r="C7" s="10">
        <f aca="true" t="shared" si="8" ref="C7:I7">IF(C39="","",C39)</f>
        <v>545.81</v>
      </c>
      <c r="D7" s="10">
        <f t="shared" si="8"/>
        <v>553.1</v>
      </c>
      <c r="E7" s="10">
        <f t="shared" si="8"/>
        <v>566.53</v>
      </c>
      <c r="F7" s="10">
        <f t="shared" si="8"/>
        <v>597.26</v>
      </c>
      <c r="G7" s="10">
        <f t="shared" si="8"/>
        <v>605.19</v>
      </c>
      <c r="H7" s="10">
        <f t="shared" si="8"/>
        <v>634.07</v>
      </c>
      <c r="I7" s="10">
        <f t="shared" si="8"/>
        <v>627.91</v>
      </c>
      <c r="J7" s="29">
        <f t="shared" si="3"/>
        <v>-6.16</v>
      </c>
      <c r="K7" s="23">
        <f t="shared" si="4"/>
        <v>-1</v>
      </c>
      <c r="L7" s="29">
        <f t="shared" si="5"/>
        <v>22.72</v>
      </c>
      <c r="M7" s="23">
        <f t="shared" si="6"/>
        <v>3.8</v>
      </c>
    </row>
    <row r="8" spans="1:13" ht="15" customHeight="1">
      <c r="A8" s="8" t="s">
        <v>12</v>
      </c>
      <c r="B8" s="9" t="s">
        <v>13</v>
      </c>
      <c r="C8" s="10">
        <f aca="true" t="shared" si="9" ref="C8:I8">IF(C40="","",C40)</f>
        <v>753.28</v>
      </c>
      <c r="D8" s="10">
        <f t="shared" si="9"/>
        <v>774.54</v>
      </c>
      <c r="E8" s="10">
        <f t="shared" si="9"/>
        <v>818.45</v>
      </c>
      <c r="F8" s="10">
        <f t="shared" si="9"/>
        <v>833.22</v>
      </c>
      <c r="G8" s="10">
        <f t="shared" si="9"/>
        <v>780.66</v>
      </c>
      <c r="H8" s="10">
        <f t="shared" si="9"/>
        <v>794.61</v>
      </c>
      <c r="I8" s="10">
        <f t="shared" si="9"/>
        <v>769.55</v>
      </c>
      <c r="J8" s="29">
        <f t="shared" si="3"/>
        <v>-25.06</v>
      </c>
      <c r="K8" s="23">
        <f t="shared" si="4"/>
        <v>-3.2</v>
      </c>
      <c r="L8" s="29">
        <f t="shared" si="5"/>
        <v>-11.11</v>
      </c>
      <c r="M8" s="23">
        <f t="shared" si="6"/>
        <v>-1.4</v>
      </c>
    </row>
    <row r="9" spans="1:13" ht="15" customHeight="1">
      <c r="A9" s="8" t="s">
        <v>14</v>
      </c>
      <c r="B9" s="9" t="s">
        <v>15</v>
      </c>
      <c r="C9" s="10">
        <f aca="true" t="shared" si="10" ref="C9:I9">IF(C41="","",C41)</f>
        <v>338.86</v>
      </c>
      <c r="D9" s="10">
        <f t="shared" si="10"/>
        <v>342.76</v>
      </c>
      <c r="E9" s="10">
        <f t="shared" si="10"/>
        <v>368.18</v>
      </c>
      <c r="F9" s="10">
        <f t="shared" si="10"/>
        <v>376.82</v>
      </c>
      <c r="G9" s="10">
        <f t="shared" si="10"/>
        <v>387.95</v>
      </c>
      <c r="H9" s="10">
        <f t="shared" si="10"/>
        <v>377.67</v>
      </c>
      <c r="I9" s="10">
        <f t="shared" si="10"/>
        <v>401.34</v>
      </c>
      <c r="J9" s="29">
        <f t="shared" si="3"/>
        <v>23.67</v>
      </c>
      <c r="K9" s="23">
        <f t="shared" si="4"/>
        <v>6.3</v>
      </c>
      <c r="L9" s="29">
        <f t="shared" si="5"/>
        <v>13.39</v>
      </c>
      <c r="M9" s="23">
        <f t="shared" si="6"/>
        <v>3.5</v>
      </c>
    </row>
    <row r="10" spans="1:13" ht="15" customHeight="1">
      <c r="A10" s="8" t="s">
        <v>16</v>
      </c>
      <c r="B10" s="9" t="s">
        <v>17</v>
      </c>
      <c r="C10" s="10">
        <f aca="true" t="shared" si="11" ref="C10:I10">IF(C42="","",C42)</f>
        <v>1060.03</v>
      </c>
      <c r="D10" s="10">
        <f t="shared" si="11"/>
        <v>1081.54</v>
      </c>
      <c r="E10" s="10">
        <f t="shared" si="11"/>
        <v>1175.92</v>
      </c>
      <c r="F10" s="10">
        <f t="shared" si="11"/>
        <v>1241.45</v>
      </c>
      <c r="G10" s="10">
        <f t="shared" si="11"/>
        <v>1270.4</v>
      </c>
      <c r="H10" s="10">
        <f t="shared" si="11"/>
        <v>1299.98</v>
      </c>
      <c r="I10" s="10">
        <f t="shared" si="11"/>
        <v>1342.98</v>
      </c>
      <c r="J10" s="29">
        <f t="shared" si="3"/>
        <v>43</v>
      </c>
      <c r="K10" s="23">
        <f t="shared" si="4"/>
        <v>3.3</v>
      </c>
      <c r="L10" s="29">
        <f t="shared" si="5"/>
        <v>72.58</v>
      </c>
      <c r="M10" s="23">
        <f t="shared" si="6"/>
        <v>5.7</v>
      </c>
    </row>
    <row r="11" spans="1:13" ht="15" customHeight="1">
      <c r="A11" s="11" t="s">
        <v>18</v>
      </c>
      <c r="B11" s="12" t="s">
        <v>19</v>
      </c>
      <c r="C11" s="10">
        <f aca="true" t="shared" si="12" ref="C11:I11">IF(C43="","",C43)</f>
        <v>996.94</v>
      </c>
      <c r="D11" s="10">
        <f t="shared" si="12"/>
        <v>1013.85</v>
      </c>
      <c r="E11" s="10">
        <f t="shared" si="12"/>
        <v>1056.7</v>
      </c>
      <c r="F11" s="10">
        <f t="shared" si="12"/>
        <v>1090.2</v>
      </c>
      <c r="G11" s="10">
        <f t="shared" si="12"/>
        <v>1119.87</v>
      </c>
      <c r="H11" s="10">
        <f t="shared" si="12"/>
        <v>1219.28</v>
      </c>
      <c r="I11" s="10">
        <f t="shared" si="12"/>
        <v>1160.86</v>
      </c>
      <c r="J11" s="29">
        <f t="shared" si="3"/>
        <v>-58.42</v>
      </c>
      <c r="K11" s="23">
        <f t="shared" si="4"/>
        <v>-4.8</v>
      </c>
      <c r="L11" s="29">
        <f t="shared" si="5"/>
        <v>40.99</v>
      </c>
      <c r="M11" s="23">
        <f t="shared" si="6"/>
        <v>3.7</v>
      </c>
    </row>
    <row r="12" spans="1:13" ht="27" customHeight="1">
      <c r="A12" s="11" t="s">
        <v>20</v>
      </c>
      <c r="B12" s="12" t="s">
        <v>21</v>
      </c>
      <c r="C12" s="10">
        <f aca="true" t="shared" si="13" ref="C12:I12">IF(C44="","",C44)</f>
        <v>839.7</v>
      </c>
      <c r="D12" s="10">
        <f t="shared" si="13"/>
        <v>879.19</v>
      </c>
      <c r="E12" s="10">
        <f t="shared" si="13"/>
        <v>901.37</v>
      </c>
      <c r="F12" s="10">
        <f t="shared" si="13"/>
        <v>948</v>
      </c>
      <c r="G12" s="10">
        <f t="shared" si="13"/>
        <v>906.67</v>
      </c>
      <c r="H12" s="10">
        <f t="shared" si="13"/>
        <v>1028.22</v>
      </c>
      <c r="I12" s="10">
        <f t="shared" si="13"/>
        <v>1033.9</v>
      </c>
      <c r="J12" s="29">
        <f t="shared" si="3"/>
        <v>5.68</v>
      </c>
      <c r="K12" s="23">
        <f t="shared" si="4"/>
        <v>0.6</v>
      </c>
      <c r="L12" s="29">
        <f t="shared" si="5"/>
        <v>127.23</v>
      </c>
      <c r="M12" s="23">
        <f t="shared" si="6"/>
        <v>14</v>
      </c>
    </row>
    <row r="13" spans="1:13" ht="15" customHeight="1">
      <c r="A13" s="11" t="s">
        <v>22</v>
      </c>
      <c r="B13" s="12" t="s">
        <v>23</v>
      </c>
      <c r="C13" s="10">
        <f aca="true" t="shared" si="14" ref="C13:I13">IF(C45="","",C45)</f>
        <v>519.79</v>
      </c>
      <c r="D13" s="10">
        <f t="shared" si="14"/>
        <v>544.43</v>
      </c>
      <c r="E13" s="10">
        <f t="shared" si="14"/>
        <v>575.02</v>
      </c>
      <c r="F13" s="10">
        <f t="shared" si="14"/>
        <v>607.68</v>
      </c>
      <c r="G13" s="10">
        <f t="shared" si="14"/>
        <v>624.16</v>
      </c>
      <c r="H13" s="10">
        <f t="shared" si="14"/>
        <v>694.92</v>
      </c>
      <c r="I13" s="10">
        <f t="shared" si="14"/>
        <v>684.51</v>
      </c>
      <c r="J13" s="29">
        <f t="shared" si="3"/>
        <v>-10.41</v>
      </c>
      <c r="K13" s="23">
        <f t="shared" si="4"/>
        <v>-1.5</v>
      </c>
      <c r="L13" s="29">
        <f t="shared" si="5"/>
        <v>60.35</v>
      </c>
      <c r="M13" s="23">
        <f t="shared" si="6"/>
        <v>9.7</v>
      </c>
    </row>
    <row r="14" spans="1:13" ht="15" customHeight="1">
      <c r="A14" s="11" t="s">
        <v>24</v>
      </c>
      <c r="B14" s="11" t="s">
        <v>25</v>
      </c>
      <c r="C14" s="10">
        <f aca="true" t="shared" si="15" ref="C14:I14">IF(C46="","",C46)</f>
        <v>919.44</v>
      </c>
      <c r="D14" s="10">
        <f t="shared" si="15"/>
        <v>940.42</v>
      </c>
      <c r="E14" s="10">
        <f t="shared" si="15"/>
        <v>945.47</v>
      </c>
      <c r="F14" s="10">
        <f t="shared" si="15"/>
        <v>966.73</v>
      </c>
      <c r="G14" s="10">
        <f t="shared" si="15"/>
        <v>978.47</v>
      </c>
      <c r="H14" s="10">
        <f t="shared" si="15"/>
        <v>1023.08</v>
      </c>
      <c r="I14" s="10">
        <f t="shared" si="15"/>
        <v>1006.37</v>
      </c>
      <c r="J14" s="29">
        <f t="shared" si="3"/>
        <v>-16.71</v>
      </c>
      <c r="K14" s="23">
        <f t="shared" si="4"/>
        <v>-1.6</v>
      </c>
      <c r="L14" s="29">
        <f t="shared" si="5"/>
        <v>27.9</v>
      </c>
      <c r="M14" s="23">
        <f t="shared" si="6"/>
        <v>2.9</v>
      </c>
    </row>
    <row r="15" spans="1:13" ht="15" customHeight="1">
      <c r="A15" s="11" t="s">
        <v>26</v>
      </c>
      <c r="B15" s="11" t="s">
        <v>27</v>
      </c>
      <c r="C15" s="10">
        <f aca="true" t="shared" si="16" ref="C15:I15">IF(C47="","",C47)</f>
        <v>800.24</v>
      </c>
      <c r="D15" s="10">
        <f t="shared" si="16"/>
        <v>827.52</v>
      </c>
      <c r="E15" s="10">
        <f t="shared" si="16"/>
        <v>857.76</v>
      </c>
      <c r="F15" s="10">
        <f t="shared" si="16"/>
        <v>865.6</v>
      </c>
      <c r="G15" s="10">
        <f t="shared" si="16"/>
        <v>901.01</v>
      </c>
      <c r="H15" s="10">
        <f t="shared" si="16"/>
        <v>929.3</v>
      </c>
      <c r="I15" s="10">
        <f t="shared" si="16"/>
        <v>969.74</v>
      </c>
      <c r="J15" s="29">
        <f t="shared" si="3"/>
        <v>40.44</v>
      </c>
      <c r="K15" s="23">
        <f t="shared" si="4"/>
        <v>4.4</v>
      </c>
      <c r="L15" s="29">
        <f t="shared" si="5"/>
        <v>68.73</v>
      </c>
      <c r="M15" s="23">
        <f t="shared" si="6"/>
        <v>7.6</v>
      </c>
    </row>
    <row r="16" spans="1:13" ht="15" customHeight="1">
      <c r="A16" s="11" t="s">
        <v>28</v>
      </c>
      <c r="B16" s="11" t="s">
        <v>29</v>
      </c>
      <c r="C16" s="10">
        <f aca="true" t="shared" si="17" ref="C16:I16">IF(C48="","",C48)</f>
        <v>686.76</v>
      </c>
      <c r="D16" s="10">
        <f t="shared" si="17"/>
        <v>701</v>
      </c>
      <c r="E16" s="10">
        <f t="shared" si="17"/>
        <v>715.26</v>
      </c>
      <c r="F16" s="10">
        <f t="shared" si="17"/>
        <v>727.1</v>
      </c>
      <c r="G16" s="10">
        <f t="shared" si="17"/>
        <v>758.21</v>
      </c>
      <c r="H16" s="10">
        <f t="shared" si="17"/>
        <v>783.19</v>
      </c>
      <c r="I16" s="10">
        <f t="shared" si="17"/>
        <v>804.58</v>
      </c>
      <c r="J16" s="29">
        <f t="shared" si="3"/>
        <v>21.39</v>
      </c>
      <c r="K16" s="23">
        <f t="shared" si="4"/>
        <v>2.7</v>
      </c>
      <c r="L16" s="29">
        <f t="shared" si="5"/>
        <v>46.37</v>
      </c>
      <c r="M16" s="23">
        <f t="shared" si="6"/>
        <v>6.1</v>
      </c>
    </row>
    <row r="17" spans="1:13" ht="27" customHeight="1">
      <c r="A17" s="8" t="s">
        <v>30</v>
      </c>
      <c r="B17" s="12" t="s">
        <v>31</v>
      </c>
      <c r="C17" s="10">
        <f aca="true" t="shared" si="18" ref="C17:I17">IF(C49="","",C49)</f>
        <v>472.4</v>
      </c>
      <c r="D17" s="10">
        <f t="shared" si="18"/>
        <v>461.95</v>
      </c>
      <c r="E17" s="10">
        <f t="shared" si="18"/>
        <v>493.43</v>
      </c>
      <c r="F17" s="10">
        <f t="shared" si="18"/>
        <v>494.22</v>
      </c>
      <c r="G17" s="10">
        <f t="shared" si="18"/>
        <v>518.58</v>
      </c>
      <c r="H17" s="10">
        <f t="shared" si="18"/>
        <v>557.28</v>
      </c>
      <c r="I17" s="10">
        <f t="shared" si="18"/>
        <v>564.39</v>
      </c>
      <c r="J17" s="29">
        <f t="shared" si="3"/>
        <v>7.11</v>
      </c>
      <c r="K17" s="23">
        <f t="shared" si="4"/>
        <v>1.3</v>
      </c>
      <c r="L17" s="29">
        <f t="shared" si="5"/>
        <v>45.81</v>
      </c>
      <c r="M17" s="23">
        <f t="shared" si="6"/>
        <v>8.8</v>
      </c>
    </row>
    <row r="18" spans="1:13" ht="15" customHeight="1">
      <c r="A18" s="13" t="s">
        <v>32</v>
      </c>
      <c r="B18" s="13"/>
      <c r="C18" s="22">
        <f aca="true" t="shared" si="19" ref="C18:I18">IF(C50="","",C50)</f>
        <v>702.97</v>
      </c>
      <c r="D18" s="22">
        <f t="shared" si="19"/>
        <v>717.55</v>
      </c>
      <c r="E18" s="22">
        <f t="shared" si="19"/>
        <v>742.75</v>
      </c>
      <c r="F18" s="22">
        <f t="shared" si="19"/>
        <v>769.14</v>
      </c>
      <c r="G18" s="22">
        <f t="shared" si="19"/>
        <v>794.89</v>
      </c>
      <c r="H18" s="22">
        <f t="shared" si="19"/>
        <v>850.8</v>
      </c>
      <c r="I18" s="22">
        <f t="shared" si="19"/>
        <v>837.42</v>
      </c>
      <c r="J18" s="30">
        <f t="shared" si="3"/>
        <v>-13.38</v>
      </c>
      <c r="K18" s="24">
        <f t="shared" si="4"/>
        <v>-1.6</v>
      </c>
      <c r="L18" s="30">
        <f t="shared" si="5"/>
        <v>42.53</v>
      </c>
      <c r="M18" s="24">
        <f t="shared" si="6"/>
        <v>5.4</v>
      </c>
    </row>
    <row r="19" spans="1:13" ht="15" customHeight="1">
      <c r="A19" s="45" t="s">
        <v>33</v>
      </c>
      <c r="B19" s="45"/>
      <c r="C19" s="15"/>
      <c r="D19" s="15"/>
      <c r="E19" s="15"/>
      <c r="F19" s="16"/>
      <c r="G19" s="16"/>
      <c r="H19" s="16"/>
      <c r="I19" s="17"/>
      <c r="J19" s="31"/>
      <c r="K19" s="26"/>
      <c r="L19" s="31"/>
      <c r="M19" s="25"/>
    </row>
    <row r="20" spans="1:13" ht="15" customHeight="1">
      <c r="A20" s="38" t="s">
        <v>34</v>
      </c>
      <c r="B20" s="38"/>
      <c r="C20" s="10">
        <f>IF(C51="","",C51)</f>
        <v>644.83</v>
      </c>
      <c r="D20" s="10">
        <f aca="true" t="shared" si="20" ref="D20:I20">IF(D51="","",D51)</f>
        <v>655.87</v>
      </c>
      <c r="E20" s="10">
        <f t="shared" si="20"/>
        <v>681.7</v>
      </c>
      <c r="F20" s="10">
        <f t="shared" si="20"/>
        <v>709.3</v>
      </c>
      <c r="G20" s="10">
        <f t="shared" si="20"/>
        <v>731.11</v>
      </c>
      <c r="H20" s="10">
        <f t="shared" si="20"/>
        <v>791.12</v>
      </c>
      <c r="I20" s="10">
        <f t="shared" si="20"/>
        <v>771.56</v>
      </c>
      <c r="J20" s="29">
        <f>IF(OR(ROUND((I20-H20),2)&gt;0,ROUND((I20-H20),2)&lt;0),ROUND((I20-H20),2),"-")</f>
        <v>-19.56</v>
      </c>
      <c r="K20" s="23">
        <f>IF(J20="-","-",ROUND((J20/H20)*100,1))</f>
        <v>-2.5</v>
      </c>
      <c r="L20" s="29">
        <f>IF(OR(ROUND((I20-G20),2)&gt;0,ROUND((I20-G20),2)&lt;0),ROUND((I20-G20),2),"-")</f>
        <v>40.45</v>
      </c>
      <c r="M20" s="23">
        <f>IF(L20="-","-",ROUND((L20/G20)*100,1))</f>
        <v>5.5</v>
      </c>
    </row>
    <row r="21" spans="1:13" ht="15" customHeight="1">
      <c r="A21" s="47" t="s">
        <v>35</v>
      </c>
      <c r="B21" s="47"/>
      <c r="C21" s="14">
        <f aca="true" t="shared" si="21" ref="C21:I21">IF(C52="","",C52)</f>
        <v>916.2</v>
      </c>
      <c r="D21" s="14">
        <f t="shared" si="21"/>
        <v>940.83</v>
      </c>
      <c r="E21" s="14">
        <f t="shared" si="21"/>
        <v>960.14</v>
      </c>
      <c r="F21" s="14">
        <f t="shared" si="21"/>
        <v>972.76</v>
      </c>
      <c r="G21" s="14">
        <f t="shared" si="21"/>
        <v>997.24</v>
      </c>
      <c r="H21" s="14">
        <f t="shared" si="21"/>
        <v>1030.82</v>
      </c>
      <c r="I21" s="14">
        <f t="shared" si="21"/>
        <v>1059.9</v>
      </c>
      <c r="J21" s="32">
        <f>IF(OR(ROUND((I21-H21),2)&gt;0,ROUND((I21-H21),2)&lt;0),ROUND((I21-H21),2),"-")</f>
        <v>29.08</v>
      </c>
      <c r="K21" s="23">
        <f>IF(J21="-","-",ROUND((J21/H21)*100,1))</f>
        <v>2.8</v>
      </c>
      <c r="L21" s="29">
        <f>IF(OR(ROUND((I21-G21),2)&gt;0,ROUND((I21-G21),2)&lt;0),ROUND((I21-G21),2),"-")</f>
        <v>62.66</v>
      </c>
      <c r="M21" s="23">
        <f>IF(L21="-","-",ROUND((L21/G21)*100,1))</f>
        <v>6.3</v>
      </c>
    </row>
    <row r="22" spans="1:13" ht="15" customHeight="1">
      <c r="A22" s="46" t="s">
        <v>36</v>
      </c>
      <c r="B22" s="46"/>
      <c r="C22" s="18"/>
      <c r="D22" s="18"/>
      <c r="E22" s="18"/>
      <c r="F22" s="17"/>
      <c r="G22" s="17"/>
      <c r="H22" s="17"/>
      <c r="I22" s="17"/>
      <c r="J22" s="29"/>
      <c r="K22" s="27"/>
      <c r="L22" s="33"/>
      <c r="M22" s="28"/>
    </row>
    <row r="23" spans="1:13" ht="15" customHeight="1">
      <c r="A23" s="38" t="s">
        <v>37</v>
      </c>
      <c r="B23" s="38"/>
      <c r="C23" s="10">
        <f>IF(C53="","",C53)</f>
        <v>551.42</v>
      </c>
      <c r="D23" s="10">
        <f aca="true" t="shared" si="22" ref="D23:I23">IF(D53="","",D53)</f>
        <v>557.28</v>
      </c>
      <c r="E23" s="10">
        <f t="shared" si="22"/>
        <v>586.35</v>
      </c>
      <c r="F23" s="10">
        <f t="shared" si="22"/>
        <v>608.02</v>
      </c>
      <c r="G23" s="10">
        <f t="shared" si="22"/>
        <v>625.73</v>
      </c>
      <c r="H23" s="10">
        <f t="shared" si="22"/>
        <v>675.2</v>
      </c>
      <c r="I23" s="10">
        <f t="shared" si="22"/>
        <v>652.63</v>
      </c>
      <c r="J23" s="29">
        <f>IF(OR(ROUND((I23-H23),2)&gt;0,ROUND((I23-H23),2)&lt;0),ROUND((I23-H23),2),"-")</f>
        <v>-22.57</v>
      </c>
      <c r="K23" s="23">
        <f>IF(J23="-","-",ROUND((J23/H23)*100,1))</f>
        <v>-3.3</v>
      </c>
      <c r="L23" s="29">
        <f>IF(OR(ROUND((I23-G23),2)&gt;0,ROUND((I23-G23),2)&lt;0),ROUND((I23-G23),2),"-")</f>
        <v>26.9</v>
      </c>
      <c r="M23" s="23">
        <f>IF(L23="-","-",ROUND((L23/G23)*100,1))</f>
        <v>4.3</v>
      </c>
    </row>
    <row r="24" spans="1:13" ht="15" customHeight="1">
      <c r="A24" s="39" t="s">
        <v>38</v>
      </c>
      <c r="B24" s="39"/>
      <c r="C24" s="10">
        <f aca="true" t="shared" si="23" ref="C24:I24">IF(C54="","",C54)</f>
        <v>645.49</v>
      </c>
      <c r="D24" s="10">
        <f t="shared" si="23"/>
        <v>660.07</v>
      </c>
      <c r="E24" s="10">
        <f t="shared" si="23"/>
        <v>684.16</v>
      </c>
      <c r="F24" s="10">
        <f t="shared" si="23"/>
        <v>706.26</v>
      </c>
      <c r="G24" s="10">
        <f t="shared" si="23"/>
        <v>738.28</v>
      </c>
      <c r="H24" s="10">
        <f t="shared" si="23"/>
        <v>805.48</v>
      </c>
      <c r="I24" s="10">
        <f t="shared" si="23"/>
        <v>784.57</v>
      </c>
      <c r="J24" s="29">
        <f>IF(OR(ROUND((I24-H24),2)&gt;0,ROUND((I24-H24),2)&lt;0),ROUND((I24-H24),2),"-")</f>
        <v>-20.91</v>
      </c>
      <c r="K24" s="23">
        <f>IF(J24="-","-",ROUND((J24/H24)*100,1))</f>
        <v>-2.6</v>
      </c>
      <c r="L24" s="29">
        <f>IF(OR(ROUND((I24-G24),2)&gt;0,ROUND((I24-G24),2)&lt;0),ROUND((I24-G24),2),"-")</f>
        <v>46.29</v>
      </c>
      <c r="M24" s="23">
        <f>IF(L24="-","-",ROUND((L24/G24)*100,1))</f>
        <v>6.3</v>
      </c>
    </row>
    <row r="25" spans="1:13" ht="15" customHeight="1">
      <c r="A25" s="40" t="s">
        <v>39</v>
      </c>
      <c r="B25" s="40"/>
      <c r="C25" s="14">
        <f aca="true" t="shared" si="24" ref="C25:I25">IF(C55="","",C55)</f>
        <v>836.49</v>
      </c>
      <c r="D25" s="14">
        <f t="shared" si="24"/>
        <v>853.88</v>
      </c>
      <c r="E25" s="14">
        <f t="shared" si="24"/>
        <v>871.79</v>
      </c>
      <c r="F25" s="14">
        <f t="shared" si="24"/>
        <v>900.75</v>
      </c>
      <c r="G25" s="14">
        <f t="shared" si="24"/>
        <v>923.61</v>
      </c>
      <c r="H25" s="14">
        <f t="shared" si="24"/>
        <v>970.26</v>
      </c>
      <c r="I25" s="14">
        <f t="shared" si="24"/>
        <v>975.33</v>
      </c>
      <c r="J25" s="29">
        <f>IF(OR(ROUND((I25-H25),2)&gt;0,ROUND((I25-H25),2)&lt;0),ROUND((I25-H25),2),"-")</f>
        <v>5.07</v>
      </c>
      <c r="K25" s="23">
        <f>IF(J25="-","-",ROUND((J25/H25)*100,1))</f>
        <v>0.5</v>
      </c>
      <c r="L25" s="29">
        <f>IF(OR(ROUND((I25-G25),2)&gt;0,ROUND((I25-G25),2)&lt;0),ROUND((I25-G25),2),"-")</f>
        <v>51.72</v>
      </c>
      <c r="M25" s="23">
        <f>IF(L25="-","-",ROUND((L25/G25)*100,1))</f>
        <v>5.6</v>
      </c>
    </row>
    <row r="26" spans="1:13" ht="15" customHeight="1">
      <c r="A26" s="35" t="s">
        <v>40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ht="15" customHeight="1">
      <c r="A27" s="37" t="s">
        <v>41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15" customHeight="1">
      <c r="A28" s="37" t="s">
        <v>42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spans="2:12" ht="15" customHeight="1" hidden="1">
      <c r="B36" s="34" t="s">
        <v>43</v>
      </c>
      <c r="C36" s="34" t="s">
        <v>44</v>
      </c>
      <c r="D36" s="34" t="s">
        <v>45</v>
      </c>
      <c r="E36" s="34" t="s">
        <v>46</v>
      </c>
      <c r="F36" s="34" t="s">
        <v>47</v>
      </c>
      <c r="G36" s="34" t="s">
        <v>48</v>
      </c>
      <c r="H36" s="34" t="s">
        <v>49</v>
      </c>
      <c r="I36" s="34" t="s">
        <v>50</v>
      </c>
      <c r="J36" s="34" t="s">
        <v>51</v>
      </c>
      <c r="K36" s="34" t="s">
        <v>52</v>
      </c>
      <c r="L36" s="34" t="s">
        <v>53</v>
      </c>
    </row>
    <row r="37" spans="2:10" ht="15" customHeight="1" hidden="1">
      <c r="B37" s="34" t="s">
        <v>54</v>
      </c>
      <c r="C37" s="34">
        <v>837.85</v>
      </c>
      <c r="D37" s="34">
        <v>851.78</v>
      </c>
      <c r="E37" s="34">
        <v>875.54</v>
      </c>
      <c r="F37" s="34">
        <v>883.24</v>
      </c>
      <c r="G37" s="34">
        <v>890.24</v>
      </c>
      <c r="H37" s="34">
        <v>942.39</v>
      </c>
      <c r="I37" s="34">
        <v>943.06</v>
      </c>
      <c r="J37" s="34">
        <v>1</v>
      </c>
    </row>
    <row r="38" spans="2:10" ht="15" customHeight="1" hidden="1">
      <c r="B38" s="34" t="s">
        <v>8</v>
      </c>
      <c r="C38" s="34">
        <v>735.24</v>
      </c>
      <c r="D38" s="34">
        <v>739.38</v>
      </c>
      <c r="E38" s="34">
        <v>796.07</v>
      </c>
      <c r="F38" s="34">
        <v>804.64</v>
      </c>
      <c r="G38" s="34">
        <v>818.03</v>
      </c>
      <c r="H38" s="34">
        <v>834.24</v>
      </c>
      <c r="I38" s="34">
        <v>870.57</v>
      </c>
      <c r="J38" s="34">
        <v>5</v>
      </c>
    </row>
    <row r="39" spans="2:10" ht="15" customHeight="1" hidden="1">
      <c r="B39" s="34" t="s">
        <v>10</v>
      </c>
      <c r="C39" s="34">
        <v>545.81</v>
      </c>
      <c r="D39" s="34">
        <v>553.1</v>
      </c>
      <c r="E39" s="34">
        <v>566.53</v>
      </c>
      <c r="F39" s="34">
        <v>597.26</v>
      </c>
      <c r="G39" s="34">
        <v>605.19</v>
      </c>
      <c r="H39" s="34">
        <v>634.07</v>
      </c>
      <c r="I39" s="34">
        <v>627.91</v>
      </c>
      <c r="J39" s="34">
        <v>6</v>
      </c>
    </row>
    <row r="40" spans="2:10" ht="15" customHeight="1" hidden="1">
      <c r="B40" s="34" t="s">
        <v>12</v>
      </c>
      <c r="C40" s="34">
        <v>753.28</v>
      </c>
      <c r="D40" s="34">
        <v>774.54</v>
      </c>
      <c r="E40" s="34">
        <v>818.45</v>
      </c>
      <c r="F40" s="34">
        <v>833.22</v>
      </c>
      <c r="G40" s="34">
        <v>780.66</v>
      </c>
      <c r="H40" s="34">
        <v>794.61</v>
      </c>
      <c r="I40" s="34">
        <v>769.55</v>
      </c>
      <c r="J40" s="34">
        <v>7</v>
      </c>
    </row>
    <row r="41" spans="2:10" ht="15" customHeight="1" hidden="1">
      <c r="B41" s="34" t="s">
        <v>14</v>
      </c>
      <c r="C41" s="34">
        <v>338.86</v>
      </c>
      <c r="D41" s="34">
        <v>342.76</v>
      </c>
      <c r="E41" s="34">
        <v>368.18</v>
      </c>
      <c r="F41" s="34">
        <v>376.82</v>
      </c>
      <c r="G41" s="34">
        <v>387.95</v>
      </c>
      <c r="H41" s="34">
        <v>377.67</v>
      </c>
      <c r="I41" s="34">
        <v>401.34</v>
      </c>
      <c r="J41" s="34">
        <v>8</v>
      </c>
    </row>
    <row r="42" spans="2:10" ht="15" customHeight="1" hidden="1">
      <c r="B42" s="34" t="s">
        <v>16</v>
      </c>
      <c r="C42" s="34">
        <v>1060.03</v>
      </c>
      <c r="D42" s="34">
        <v>1081.54</v>
      </c>
      <c r="E42" s="34">
        <v>1175.92</v>
      </c>
      <c r="F42" s="34">
        <v>1241.45</v>
      </c>
      <c r="G42" s="34">
        <v>1270.4</v>
      </c>
      <c r="H42" s="34">
        <v>1299.98</v>
      </c>
      <c r="I42" s="34">
        <v>1342.98</v>
      </c>
      <c r="J42" s="34">
        <v>9</v>
      </c>
    </row>
    <row r="43" spans="2:10" ht="15" customHeight="1" hidden="1">
      <c r="B43" s="34" t="s">
        <v>55</v>
      </c>
      <c r="C43" s="34">
        <v>996.94</v>
      </c>
      <c r="D43" s="34">
        <v>1013.85</v>
      </c>
      <c r="E43" s="34">
        <v>1056.7</v>
      </c>
      <c r="F43" s="34">
        <v>1090.2</v>
      </c>
      <c r="G43" s="34">
        <v>1119.87</v>
      </c>
      <c r="H43" s="34">
        <v>1219.28</v>
      </c>
      <c r="I43" s="34">
        <v>1160.86</v>
      </c>
      <c r="J43" s="34">
        <v>10</v>
      </c>
    </row>
    <row r="44" spans="2:10" ht="15" customHeight="1" hidden="1">
      <c r="B44" s="34" t="s">
        <v>20</v>
      </c>
      <c r="C44" s="34">
        <v>839.7</v>
      </c>
      <c r="D44" s="34">
        <v>879.19</v>
      </c>
      <c r="E44" s="34">
        <v>901.37</v>
      </c>
      <c r="F44" s="34">
        <v>948</v>
      </c>
      <c r="G44" s="34">
        <v>906.67</v>
      </c>
      <c r="H44" s="34">
        <v>1028.22</v>
      </c>
      <c r="I44" s="34">
        <v>1033.9</v>
      </c>
      <c r="J44" s="34">
        <v>11</v>
      </c>
    </row>
    <row r="45" spans="2:10" ht="15" customHeight="1" hidden="1">
      <c r="B45" s="34" t="s">
        <v>22</v>
      </c>
      <c r="C45" s="34">
        <v>519.79</v>
      </c>
      <c r="D45" s="34">
        <v>544.43</v>
      </c>
      <c r="E45" s="34">
        <v>575.02</v>
      </c>
      <c r="F45" s="34">
        <v>607.68</v>
      </c>
      <c r="G45" s="34">
        <v>624.16</v>
      </c>
      <c r="H45" s="34">
        <v>694.92</v>
      </c>
      <c r="I45" s="34">
        <v>684.51</v>
      </c>
      <c r="J45" s="34">
        <v>12</v>
      </c>
    </row>
    <row r="46" spans="2:10" ht="15" customHeight="1" hidden="1">
      <c r="B46" s="34" t="s">
        <v>24</v>
      </c>
      <c r="C46" s="34">
        <v>919.44</v>
      </c>
      <c r="D46" s="34">
        <v>940.42</v>
      </c>
      <c r="E46" s="34">
        <v>945.47</v>
      </c>
      <c r="F46" s="34">
        <v>966.73</v>
      </c>
      <c r="G46" s="34">
        <v>978.47</v>
      </c>
      <c r="H46" s="34">
        <v>1023.08</v>
      </c>
      <c r="I46" s="34">
        <v>1006.37</v>
      </c>
      <c r="J46" s="34">
        <v>13</v>
      </c>
    </row>
    <row r="47" spans="2:10" ht="15" customHeight="1" hidden="1">
      <c r="B47" s="34" t="s">
        <v>26</v>
      </c>
      <c r="C47" s="34">
        <v>800.24</v>
      </c>
      <c r="D47" s="34">
        <v>827.52</v>
      </c>
      <c r="E47" s="34">
        <v>857.76</v>
      </c>
      <c r="F47" s="34">
        <v>865.6</v>
      </c>
      <c r="G47" s="34">
        <v>901.01</v>
      </c>
      <c r="H47" s="34">
        <v>929.3</v>
      </c>
      <c r="I47" s="34">
        <v>969.74</v>
      </c>
      <c r="J47" s="34">
        <v>14</v>
      </c>
    </row>
    <row r="48" spans="2:10" ht="15" customHeight="1" hidden="1">
      <c r="B48" s="34" t="s">
        <v>28</v>
      </c>
      <c r="C48" s="34">
        <v>686.76</v>
      </c>
      <c r="D48" s="34">
        <v>701</v>
      </c>
      <c r="E48" s="34">
        <v>715.26</v>
      </c>
      <c r="F48" s="34">
        <v>727.1</v>
      </c>
      <c r="G48" s="34">
        <v>758.21</v>
      </c>
      <c r="H48" s="34">
        <v>783.19</v>
      </c>
      <c r="I48" s="34">
        <v>804.58</v>
      </c>
      <c r="J48" s="34">
        <v>15</v>
      </c>
    </row>
    <row r="49" spans="2:10" ht="15" customHeight="1" hidden="1">
      <c r="B49" s="34" t="s">
        <v>56</v>
      </c>
      <c r="C49" s="34">
        <v>472.4</v>
      </c>
      <c r="D49" s="34">
        <v>461.95</v>
      </c>
      <c r="E49" s="34">
        <v>493.43</v>
      </c>
      <c r="F49" s="34">
        <v>494.22</v>
      </c>
      <c r="G49" s="34">
        <v>518.58</v>
      </c>
      <c r="H49" s="34">
        <v>557.28</v>
      </c>
      <c r="I49" s="34">
        <v>564.39</v>
      </c>
      <c r="J49" s="34">
        <v>16</v>
      </c>
    </row>
    <row r="50" spans="2:10" ht="15" customHeight="1" hidden="1">
      <c r="B50" s="34" t="s">
        <v>32</v>
      </c>
      <c r="C50" s="34">
        <v>702.97</v>
      </c>
      <c r="D50" s="34">
        <v>717.55</v>
      </c>
      <c r="E50" s="34">
        <v>742.75</v>
      </c>
      <c r="F50" s="34">
        <v>769.14</v>
      </c>
      <c r="G50" s="34">
        <v>794.89</v>
      </c>
      <c r="H50" s="34">
        <v>850.8</v>
      </c>
      <c r="I50" s="34">
        <v>837.42</v>
      </c>
      <c r="J50" s="34">
        <v>17</v>
      </c>
    </row>
    <row r="51" spans="2:10" ht="15" customHeight="1" hidden="1">
      <c r="B51" s="34" t="s">
        <v>57</v>
      </c>
      <c r="C51" s="34">
        <v>644.83</v>
      </c>
      <c r="D51" s="34">
        <v>655.87</v>
      </c>
      <c r="E51" s="34">
        <v>681.7</v>
      </c>
      <c r="F51" s="34">
        <v>709.3</v>
      </c>
      <c r="G51" s="34">
        <v>731.11</v>
      </c>
      <c r="H51" s="34">
        <v>791.12</v>
      </c>
      <c r="I51" s="34">
        <v>771.56</v>
      </c>
      <c r="J51" s="34">
        <v>18</v>
      </c>
    </row>
    <row r="52" spans="2:10" ht="15" customHeight="1" hidden="1">
      <c r="B52" s="34" t="s">
        <v>58</v>
      </c>
      <c r="C52" s="34">
        <v>916.2</v>
      </c>
      <c r="D52" s="34">
        <v>940.83</v>
      </c>
      <c r="E52" s="34">
        <v>960.14</v>
      </c>
      <c r="F52" s="34">
        <v>972.76</v>
      </c>
      <c r="G52" s="34">
        <v>997.24</v>
      </c>
      <c r="H52" s="34">
        <v>1030.82</v>
      </c>
      <c r="I52" s="34">
        <v>1059.9</v>
      </c>
      <c r="J52" s="34">
        <v>19</v>
      </c>
    </row>
    <row r="53" spans="2:10" ht="15" customHeight="1" hidden="1">
      <c r="B53" s="34" t="s">
        <v>59</v>
      </c>
      <c r="C53" s="34">
        <v>551.42</v>
      </c>
      <c r="D53" s="34">
        <v>557.28</v>
      </c>
      <c r="E53" s="34">
        <v>586.35</v>
      </c>
      <c r="F53" s="34">
        <v>608.02</v>
      </c>
      <c r="G53" s="34">
        <v>625.73</v>
      </c>
      <c r="H53" s="34">
        <v>675.2</v>
      </c>
      <c r="I53" s="34">
        <v>652.63</v>
      </c>
      <c r="J53" s="34">
        <v>20</v>
      </c>
    </row>
    <row r="54" spans="2:10" ht="15" customHeight="1" hidden="1">
      <c r="B54" s="34" t="s">
        <v>60</v>
      </c>
      <c r="C54" s="34">
        <v>645.49</v>
      </c>
      <c r="D54" s="34">
        <v>660.07</v>
      </c>
      <c r="E54" s="34">
        <v>684.16</v>
      </c>
      <c r="F54" s="34">
        <v>706.26</v>
      </c>
      <c r="G54" s="34">
        <v>738.28</v>
      </c>
      <c r="H54" s="34">
        <v>805.48</v>
      </c>
      <c r="I54" s="34">
        <v>784.57</v>
      </c>
      <c r="J54" s="34">
        <v>21</v>
      </c>
    </row>
    <row r="55" spans="2:10" ht="15" customHeight="1" hidden="1">
      <c r="B55" s="34" t="s">
        <v>61</v>
      </c>
      <c r="C55" s="34">
        <v>836.49</v>
      </c>
      <c r="D55" s="34">
        <v>853.88</v>
      </c>
      <c r="E55" s="34">
        <v>871.79</v>
      </c>
      <c r="F55" s="34">
        <v>900.75</v>
      </c>
      <c r="G55" s="34">
        <v>923.61</v>
      </c>
      <c r="H55" s="34">
        <v>970.26</v>
      </c>
      <c r="I55" s="34">
        <v>975.33</v>
      </c>
      <c r="J55" s="34">
        <v>22</v>
      </c>
    </row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</sheetData>
  <sheetProtection password="9C5D" sheet="1"/>
  <mergeCells count="14">
    <mergeCell ref="A1:M1"/>
    <mergeCell ref="A2:B3"/>
    <mergeCell ref="J2:K3"/>
    <mergeCell ref="L2:M3"/>
    <mergeCell ref="A19:B19"/>
    <mergeCell ref="A22:B22"/>
    <mergeCell ref="A20:B20"/>
    <mergeCell ref="A21:B21"/>
    <mergeCell ref="A26:M26"/>
    <mergeCell ref="A27:M27"/>
    <mergeCell ref="A23:B23"/>
    <mergeCell ref="A28:M28"/>
    <mergeCell ref="A24:B24"/>
    <mergeCell ref="A25:B25"/>
  </mergeCells>
  <printOptions/>
  <pageMargins left="0.25" right="0.25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O'Mahony</dc:creator>
  <cp:keywords/>
  <dc:description/>
  <cp:lastModifiedBy>Karen Desmond</cp:lastModifiedBy>
  <cp:lastPrinted>2015-05-21T08:11:28Z</cp:lastPrinted>
  <dcterms:created xsi:type="dcterms:W3CDTF">2013-09-20T11:16:17Z</dcterms:created>
  <dcterms:modified xsi:type="dcterms:W3CDTF">2021-11-23T14:21:59Z</dcterms:modified>
  <cp:category/>
  <cp:version/>
  <cp:contentType/>
  <cp:contentStatus/>
</cp:coreProperties>
</file>