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BS Releases\INTSS (International Sourcing Survey)\TABLES\"/>
    </mc:Choice>
  </mc:AlternateContent>
  <xr:revisionPtr revIDLastSave="0" documentId="13_ncr:1_{B9830613-A919-4451-8890-D5239B34BE21}" xr6:coauthVersionLast="46" xr6:coauthVersionMax="46" xr10:uidLastSave="{00000000-0000-0000-0000-000000000000}"/>
  <bookViews>
    <workbookView xWindow="-120" yWindow="-120" windowWidth="19440" windowHeight="10440" firstSheet="4" activeTab="4" xr2:uid="{00000000-000D-0000-FFFF-FFFF00000000}"/>
  </bookViews>
  <sheets>
    <sheet name="Bus Demog" sheetId="1" state="hidden" r:id="rId1"/>
    <sheet name="Bus Surveys" sheetId="3" state="hidden" r:id="rId2"/>
    <sheet name="Financial Sector" sheetId="4" state="hidden" r:id="rId3"/>
    <sheet name="Table 2.1" sheetId="2" state="hidden" r:id="rId4"/>
    <sheet name="P-INTSS2018-2020TBL2.5" sheetId="17" r:id="rId5"/>
    <sheet name="Figure 2.4 old" sheetId="8" state="hidden" r:id="rId6"/>
    <sheet name="Figure 2.7 old" sheetId="11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11" l="1"/>
  <c r="P35" i="11"/>
  <c r="Q35" i="11"/>
  <c r="R35" i="11"/>
  <c r="S35" i="11"/>
  <c r="M6" i="11" s="1"/>
  <c r="N35" i="11"/>
  <c r="O5" i="8" l="1"/>
  <c r="O6" i="8"/>
  <c r="O7" i="8"/>
  <c r="O8" i="8"/>
  <c r="O9" i="8"/>
  <c r="O4" i="8"/>
  <c r="G18" i="2"/>
  <c r="F24" i="2" l="1"/>
  <c r="F23" i="2"/>
  <c r="H9" i="2" l="1"/>
  <c r="H10" i="2"/>
  <c r="H8" i="2"/>
  <c r="H24" i="2"/>
  <c r="H11" i="2" l="1"/>
  <c r="G15" i="2"/>
  <c r="G16" i="2"/>
  <c r="G19" i="2"/>
  <c r="G21" i="2" s="1"/>
  <c r="G14" i="2"/>
  <c r="H23" i="2"/>
  <c r="G27" i="2"/>
  <c r="C23" i="2"/>
  <c r="D24" i="2"/>
  <c r="E24" i="2"/>
  <c r="C24" i="2"/>
  <c r="D23" i="2"/>
  <c r="E23" i="2"/>
  <c r="D18" i="2"/>
  <c r="E18" i="2"/>
  <c r="F18" i="2"/>
  <c r="D19" i="2"/>
  <c r="E19" i="2"/>
  <c r="F19" i="2"/>
  <c r="C19" i="2"/>
  <c r="C18" i="2"/>
  <c r="C15" i="2"/>
  <c r="D15" i="2"/>
  <c r="E15" i="2"/>
  <c r="F15" i="2"/>
  <c r="C16" i="2"/>
  <c r="D16" i="2"/>
  <c r="E16" i="2"/>
  <c r="F16" i="2"/>
  <c r="D14" i="2"/>
  <c r="E14" i="2"/>
  <c r="F14" i="2"/>
  <c r="C14" i="2"/>
  <c r="G11" i="2"/>
  <c r="F11" i="2"/>
  <c r="E11" i="2"/>
  <c r="D11" i="2"/>
  <c r="C11" i="2"/>
  <c r="C13" i="1"/>
  <c r="D13" i="1"/>
  <c r="E13" i="1"/>
  <c r="F13" i="1"/>
  <c r="G13" i="1"/>
  <c r="C14" i="1"/>
  <c r="D14" i="1"/>
  <c r="E14" i="1"/>
  <c r="F14" i="1"/>
  <c r="G14" i="1"/>
  <c r="G12" i="1"/>
  <c r="F12" i="1"/>
  <c r="E12" i="1"/>
  <c r="D12" i="1"/>
  <c r="C12" i="1"/>
  <c r="H12" i="1" l="1"/>
  <c r="G26" i="2"/>
  <c r="H13" i="1"/>
  <c r="H14" i="1"/>
  <c r="H14" i="2"/>
  <c r="F26" i="2"/>
  <c r="H16" i="2"/>
  <c r="H15" i="2"/>
  <c r="D27" i="2"/>
  <c r="F27" i="2"/>
  <c r="D26" i="2"/>
  <c r="H18" i="2"/>
  <c r="F21" i="2"/>
  <c r="H19" i="2"/>
  <c r="E27" i="2"/>
  <c r="E26" i="2"/>
  <c r="C21" i="2"/>
  <c r="E21" i="2"/>
  <c r="D21" i="2"/>
  <c r="C27" i="2"/>
  <c r="H26" i="2"/>
  <c r="C26" i="2"/>
  <c r="H21" i="2" l="1"/>
  <c r="H27" i="2"/>
</calcChain>
</file>

<file path=xl/sharedStrings.xml><?xml version="1.0" encoding="utf-8"?>
<sst xmlns="http://schemas.openxmlformats.org/spreadsheetml/2006/main" count="132" uniqueCount="74">
  <si>
    <t>Total Business Economy</t>
  </si>
  <si>
    <t>Construction</t>
  </si>
  <si>
    <t>Business Demography</t>
  </si>
  <si>
    <t>Active enterprises (number)</t>
  </si>
  <si>
    <t>Persons engaged (number)</t>
  </si>
  <si>
    <t>Employees (number)</t>
  </si>
  <si>
    <t>Average persons engaged per enterprise</t>
  </si>
  <si>
    <t>Business Operations</t>
  </si>
  <si>
    <t>Turnover (€millions)</t>
  </si>
  <si>
    <t>Production value (€millions)</t>
  </si>
  <si>
    <t>Gross value added (€millions)</t>
  </si>
  <si>
    <t>of which</t>
  </si>
  <si>
    <t xml:space="preserve">   Gross operating suplus (€millions)</t>
  </si>
  <si>
    <t xml:space="preserve">   Personnel costs (€millions)</t>
  </si>
  <si>
    <t>Personnel costs as % of GVA</t>
  </si>
  <si>
    <t>n/a</t>
  </si>
  <si>
    <t>GVA as % of Turnover</t>
  </si>
  <si>
    <t>GOS as % of Turnover</t>
  </si>
  <si>
    <t>Industry</t>
  </si>
  <si>
    <t>Distribution</t>
  </si>
  <si>
    <t>Services</t>
  </si>
  <si>
    <t>Financial &amp; Insurance</t>
  </si>
  <si>
    <t xml:space="preserve"> </t>
  </si>
  <si>
    <t>Active Enterprises (Number)</t>
  </si>
  <si>
    <t>Persons Engaged (Number)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</si>
  <si>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</si>
  <si>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</si>
  <si>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</si>
  <si>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</si>
  <si>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</si>
  <si>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</si>
  <si>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FROM STATBANK</t>
  </si>
  <si>
    <t>FOR TABLE 2.1</t>
  </si>
  <si>
    <t>Employees (Number)</t>
  </si>
  <si>
    <t>Financial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</si>
  <si>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</si>
  <si>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</si>
  <si>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</si>
  <si>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</si>
  <si>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</si>
  <si>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Turnover per person engaged (units)</t>
  </si>
  <si>
    <t>GVA per person engaged (units)</t>
  </si>
  <si>
    <t>gva_to</t>
  </si>
  <si>
    <t>gos_to</t>
  </si>
  <si>
    <t>Total</t>
  </si>
  <si>
    <t>FROM SAS</t>
  </si>
  <si>
    <t>Insurance</t>
  </si>
  <si>
    <t>Banks</t>
  </si>
  <si>
    <t>Turnover</t>
  </si>
  <si>
    <t>Production Value</t>
  </si>
  <si>
    <t>GVA</t>
  </si>
  <si>
    <t>Personnel costs</t>
  </si>
  <si>
    <t>GOS</t>
  </si>
  <si>
    <t>Turnover per person engaged (€uros)</t>
  </si>
  <si>
    <t>GVA per person engaged (€uros)</t>
  </si>
  <si>
    <t>Table 2.1 Main Indicators for all business sectors, 2011</t>
  </si>
  <si>
    <t>Total Business                                        Economy</t>
  </si>
  <si>
    <t>Core function sourced</t>
  </si>
  <si>
    <t>Support function sourced</t>
  </si>
  <si>
    <t>Any function sourced</t>
  </si>
  <si>
    <t>United Kingdom</t>
  </si>
  <si>
    <t>Northern Ireland</t>
  </si>
  <si>
    <t>Great Britain</t>
  </si>
  <si>
    <t>India</t>
  </si>
  <si>
    <t>USA and Canada</t>
  </si>
  <si>
    <t>Oceania, China and other Asian countries</t>
  </si>
  <si>
    <t>Other European countries</t>
  </si>
  <si>
    <t>No.</t>
  </si>
  <si>
    <t>%</t>
  </si>
  <si>
    <t>Africa and Central/South America</t>
  </si>
  <si>
    <r>
      <t>All destinations</t>
    </r>
    <r>
      <rPr>
        <b/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</si>
  <si>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Enterprises can source a business function to more than one destination. Therefore the sum of the regions does not equal the total. </t>
    </r>
  </si>
  <si>
    <t>Table 2.5 Enterprises engaged in international sourcing by destination and business function, 2018-2020</t>
  </si>
  <si>
    <t>EU27, excluding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</si>
</sst>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0" fillId="0" borderId="0" xfId="0" applyNumberFormat="1"/>
    <xf numFmtId="0" fontId="1" fillId="0" borderId="0" xfId="0" applyFont="1"/>
    <xf numFmtId="165" fontId="0" fillId="0" borderId="0" xfId="0" applyNumberFormat="1"/>
    <xf numFmtId="0" fontId="0" fillId="0" borderId="0" xfId="0" applyFont="1"/>
    <xf numFmtId="3" fontId="0" fillId="0" borderId="0" xfId="0" applyNumberFormat="1" applyFont="1"/>
    <xf numFmtId="165" fontId="0" fillId="0" borderId="0" xfId="0" applyNumberFormat="1" applyFont="1"/>
    <xf numFmtId="166" fontId="0" fillId="0" borderId="0" xfId="0" applyNumberFormat="1"/>
    <xf numFmtId="0" fontId="2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64" fontId="0" fillId="0" borderId="0" xfId="0" applyNumberFormat="1" applyFont="1"/>
    <xf numFmtId="165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5" fillId="0" borderId="0" xfId="0" applyFont="1"/>
    <xf numFmtId="166" fontId="1" fillId="0" borderId="0" xfId="0" applyNumberFormat="1" applyFont="1"/>
    <xf numFmtId="166" fontId="6" fillId="2" borderId="0" xfId="0" applyNumberFormat="1" applyFont="1" applyFill="1"/>
    <xf numFmtId="0" fontId="7" fillId="0" borderId="0" xfId="0" applyFont="1"/>
    <xf numFmtId="0" fontId="8" fillId="0" borderId="0" xfId="0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/>
    <xf numFmtId="0" fontId="9" fillId="0" borderId="3" xfId="0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2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0" fontId="3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87FF"/>
      <color rgb="FFFFBC85"/>
      <color rgb="FFFF5389"/>
      <color rgb="FFBFFFED"/>
      <color rgb="FFEAFF65"/>
      <color rgb="FF00FFBB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786B-4860-9112-8712BE6FCEC7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786B-4860-9112-8712BE6FCEC7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786B-4860-9112-8712BE6FCEC7}"/>
              </c:ext>
            </c:extLst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786B-4860-9112-8712BE6FCEC7}"/>
              </c:ext>
            </c:extLst>
          </c:dPt>
          <c:dPt>
            <c:idx val="4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9-786B-4860-9112-8712BE6FCE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2.4 old'!$M$4:$M$8</c:f>
              <c:strCache>
                <c:ptCount val="5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  <c:pt idx="4">
                  <c:v>Financial &amp; Insurance</c:v>
                </c:pt>
              </c:strCache>
            </c:strRef>
          </c:cat>
          <c:val>
            <c:numRef>
              <c:f>'Figure 2.4 old'!$O$4:$O$8</c:f>
              <c:numCache>
                <c:formatCode>0.0%</c:formatCode>
                <c:ptCount val="5"/>
                <c:pt idx="0">
                  <c:v>0.29809068008738332</c:v>
                </c:pt>
                <c:pt idx="1">
                  <c:v>2.4728519819181324E-2</c:v>
                </c:pt>
                <c:pt idx="2">
                  <c:v>0.27331172640425133</c:v>
                </c:pt>
                <c:pt idx="3">
                  <c:v>0.26954776750519599</c:v>
                </c:pt>
                <c:pt idx="4">
                  <c:v>0.13432130618398805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6B-4860-9112-8712BE6FC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lang="en-IE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2.7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</a:t>
            </a: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Personnel costs as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a percentage </a:t>
            </a:r>
          </a:p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of GVA by sector, 2011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437239671282338"/>
          <c:y val="0.14629410215903157"/>
          <c:w val="0.58848559045367554"/>
          <c:h val="0.73412783043707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2.7 old'!$M$5</c:f>
              <c:strCache>
                <c:ptCount val="1"/>
                <c:pt idx="0">
                  <c:v>Personnel costs as % of GVA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FFBB"/>
              </a:solidFill>
            </c:spPr>
            <c:extLst>
              <c:ext xmlns:c16="http://schemas.microsoft.com/office/drawing/2014/chart" uri="{C3380CC4-5D6E-409C-BE32-E72D297353CC}">
                <c16:uniqueId val="{00000001-61C2-4739-8A01-B9D3F37B70BB}"/>
              </c:ext>
            </c:extLst>
          </c:dPt>
          <c:dPt>
            <c:idx val="1"/>
            <c:invertIfNegative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3-61C2-4739-8A01-B9D3F37B70BB}"/>
              </c:ext>
            </c:extLst>
          </c:dPt>
          <c:dPt>
            <c:idx val="2"/>
            <c:invertIfNegative val="0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5-61C2-4739-8A01-B9D3F37B70BB}"/>
              </c:ext>
            </c:extLst>
          </c:dPt>
          <c:dPt>
            <c:idx val="3"/>
            <c:invertIfNegative val="0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61C2-4739-8A01-B9D3F37B70BB}"/>
              </c:ext>
            </c:extLst>
          </c:dPt>
          <c:dPt>
            <c:idx val="4"/>
            <c:invertIfNegative val="0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9-61C2-4739-8A01-B9D3F37B70BB}"/>
              </c:ext>
            </c:extLst>
          </c:dPt>
          <c:dPt>
            <c:idx val="5"/>
            <c:invertIfNegative val="0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B-61C2-4739-8A01-B9D3F37B70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2.7 old'!$L$6:$L$11</c:f>
              <c:strCache>
                <c:ptCount val="6"/>
                <c:pt idx="0">
                  <c:v>Total Business                                        Economy</c:v>
                </c:pt>
                <c:pt idx="1">
                  <c:v>Industry</c:v>
                </c:pt>
                <c:pt idx="2">
                  <c:v>Financial &amp; Insurance</c:v>
                </c:pt>
                <c:pt idx="3">
                  <c:v>Services</c:v>
                </c:pt>
                <c:pt idx="4">
                  <c:v>Construction</c:v>
                </c:pt>
                <c:pt idx="5">
                  <c:v>Distribution</c:v>
                </c:pt>
              </c:strCache>
            </c:strRef>
          </c:cat>
          <c:val>
            <c:numRef>
              <c:f>'Figure 2.7 old'!$M$6:$M$11</c:f>
              <c:numCache>
                <c:formatCode>0.0</c:formatCode>
                <c:ptCount val="6"/>
                <c:pt idx="0">
                  <c:v>42.088318295639731</c:v>
                </c:pt>
                <c:pt idx="1">
                  <c:v>25.618962578131345</c:v>
                </c:pt>
                <c:pt idx="2">
                  <c:v>33.003708281829418</c:v>
                </c:pt>
                <c:pt idx="3">
                  <c:v>53.636981645139358</c:v>
                </c:pt>
                <c:pt idx="4">
                  <c:v>58.548914659530183</c:v>
                </c:pt>
                <c:pt idx="5">
                  <c:v>59.602823777792437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C2-4739-8A01-B9D3F37B7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62176"/>
        <c:axId val="154968064"/>
      </c:barChart>
      <c:catAx>
        <c:axId val="154962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8064"/>
        <c:crosses val="autoZero"/>
        <c:auto val="1"/>
        <c:lblAlgn val="ctr"/>
        <c:lblOffset val="100"/>
        <c:noMultiLvlLbl val="0"/>
      </c:catAx>
      <c:valAx>
        <c:axId val="154968064"/>
        <c:scaling>
          <c:orientation val="minMax"/>
          <c:max val="6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217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3067200</xdr:colOff>
      <xdr:row>16</xdr:row>
      <xdr:rowOff>1200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0.12869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7200" cy="39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2.4  Total</a:t>
          </a:r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turnover in the business</a:t>
          </a:r>
        </a:p>
        <a:p xmlns:a="http://schemas.openxmlformats.org/drawingml/2006/main"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economy by sector, 2011</a:t>
          </a:r>
          <a:endParaRPr lang="en-US" sz="1000" b="1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238500</xdr:colOff>
      <xdr:row>15</xdr:row>
      <xdr:rowOff>180900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14"/>
  <sheetViews>
    <sheetView workbookViewId="0">
      <selection activeCell="I19" sqref="I19"/>
    </sheetView>
  </sheetViews>
  <sheetFormatPr defaultRowHeight="15" x14ac:dyDescent="0.25"/>
  <cols>
    <col min="2" max="2" width="26.7109375" bestFit="1" customWidth="1"/>
    <col min="3" max="8" width="23.140625" customWidth="1"/>
    <col min="9" max="9" width="26.7109375" bestFit="1" customWidth="1"/>
    <col min="10" max="10" width="8.28515625" bestFit="1" customWidth="1"/>
    <col min="11" max="11" width="12.28515625" bestFit="1" customWidth="1"/>
    <col min="12" max="12" width="11.5703125" bestFit="1" customWidth="1"/>
    <col min="13" max="13" width="8.28515625" bestFit="1" customWidth="1"/>
    <col min="14" max="14" width="20" bestFit="1" customWidth="1"/>
    <col min="15" max="15" width="22.42578125" bestFit="1" customWidth="1"/>
  </cols>
  <sheetData>
    <row r="3" spans="2:8" x14ac:dyDescent="0.25">
      <c r="B3" s="2" t="s">
        <v>31</v>
      </c>
      <c r="D3" t="s">
        <v>22</v>
      </c>
      <c r="E3" t="s">
        <v>22</v>
      </c>
      <c r="F3" t="s">
        <v>22</v>
      </c>
      <c r="G3" t="s">
        <v>22</v>
      </c>
      <c r="H3" t="s">
        <v>22</v>
      </c>
    </row>
    <row r="4" spans="2:8" x14ac:dyDescent="0.25">
      <c r="B4" t="s">
        <v>22</v>
      </c>
      <c r="C4">
        <v>2011</v>
      </c>
      <c r="D4" t="s">
        <v>22</v>
      </c>
      <c r="E4" t="s">
        <v>22</v>
      </c>
      <c r="F4" t="s">
        <v>22</v>
      </c>
      <c r="G4" t="s">
        <v>22</v>
      </c>
      <c r="H4" t="s">
        <v>22</v>
      </c>
    </row>
    <row r="5" spans="2:8" x14ac:dyDescent="0.25">
      <c r="B5" t="s">
        <v>22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25</v>
      </c>
    </row>
    <row r="6" spans="2:8" x14ac:dyDescent="0.25">
      <c r="B6" t="s">
        <v>23</v>
      </c>
      <c r="C6" s="1">
        <v>13822</v>
      </c>
      <c r="D6" s="1">
        <v>36747</v>
      </c>
      <c r="E6" s="1">
        <v>138486</v>
      </c>
      <c r="F6" s="1">
        <v>42966</v>
      </c>
      <c r="G6" s="1">
        <v>5454</v>
      </c>
      <c r="H6" s="1">
        <v>189055</v>
      </c>
    </row>
    <row r="7" spans="2:8" x14ac:dyDescent="0.25">
      <c r="B7" t="s">
        <v>24</v>
      </c>
      <c r="C7" s="1">
        <v>202512</v>
      </c>
      <c r="D7" s="1">
        <v>85306</v>
      </c>
      <c r="E7" s="1">
        <v>935229</v>
      </c>
      <c r="F7" s="1">
        <v>326303</v>
      </c>
      <c r="G7" s="1">
        <v>94328</v>
      </c>
      <c r="H7" s="1">
        <v>1223047</v>
      </c>
    </row>
    <row r="8" spans="2:8" x14ac:dyDescent="0.25">
      <c r="B8" t="s">
        <v>33</v>
      </c>
      <c r="C8" s="1">
        <v>197510</v>
      </c>
      <c r="D8" s="1">
        <v>62560</v>
      </c>
      <c r="E8" s="1">
        <v>858609</v>
      </c>
      <c r="F8" s="1">
        <v>304815</v>
      </c>
      <c r="G8" s="1">
        <v>93380</v>
      </c>
      <c r="H8" s="1">
        <v>1118679</v>
      </c>
    </row>
    <row r="10" spans="2:8" x14ac:dyDescent="0.25">
      <c r="B10" s="2" t="s">
        <v>32</v>
      </c>
    </row>
    <row r="11" spans="2:8" x14ac:dyDescent="0.25">
      <c r="C11" t="s">
        <v>18</v>
      </c>
      <c r="D11" t="s">
        <v>1</v>
      </c>
      <c r="E11" t="s">
        <v>19</v>
      </c>
      <c r="F11" t="s">
        <v>20</v>
      </c>
      <c r="G11" t="s">
        <v>34</v>
      </c>
    </row>
    <row r="12" spans="2:8" x14ac:dyDescent="0.25">
      <c r="B12" t="s">
        <v>23</v>
      </c>
      <c r="C12" s="1">
        <f>C6</f>
        <v>13822</v>
      </c>
      <c r="D12" s="1">
        <f>D6</f>
        <v>36747</v>
      </c>
      <c r="E12" s="1">
        <f>F6</f>
        <v>42966</v>
      </c>
      <c r="F12" s="1">
        <f>E6-F6-G6</f>
        <v>90066</v>
      </c>
      <c r="G12" s="1">
        <f>G6</f>
        <v>5454</v>
      </c>
      <c r="H12" s="1">
        <f>SUM(C12:G12)</f>
        <v>189055</v>
      </c>
    </row>
    <row r="13" spans="2:8" x14ac:dyDescent="0.25">
      <c r="B13" t="s">
        <v>24</v>
      </c>
      <c r="C13" s="1">
        <f t="shared" ref="C13:D13" si="0">C7</f>
        <v>202512</v>
      </c>
      <c r="D13" s="1">
        <f t="shared" si="0"/>
        <v>85306</v>
      </c>
      <c r="E13" s="1">
        <f t="shared" ref="E13:E14" si="1">F7</f>
        <v>326303</v>
      </c>
      <c r="F13" s="1">
        <f t="shared" ref="F13:F14" si="2">E7-F7-G7</f>
        <v>514598</v>
      </c>
      <c r="G13" s="1">
        <f t="shared" ref="G13:G14" si="3">G7</f>
        <v>94328</v>
      </c>
      <c r="H13" s="1">
        <f t="shared" ref="H13:H14" si="4">SUM(C13:G13)</f>
        <v>1223047</v>
      </c>
    </row>
    <row r="14" spans="2:8" x14ac:dyDescent="0.25">
      <c r="B14" t="s">
        <v>33</v>
      </c>
      <c r="C14" s="1">
        <f t="shared" ref="C14:D14" si="5">C8</f>
        <v>197510</v>
      </c>
      <c r="D14" s="1">
        <f t="shared" si="5"/>
        <v>62560</v>
      </c>
      <c r="E14" s="1">
        <f t="shared" si="1"/>
        <v>304815</v>
      </c>
      <c r="F14" s="1">
        <f t="shared" si="2"/>
        <v>460414</v>
      </c>
      <c r="G14" s="1">
        <f t="shared" si="3"/>
        <v>93380</v>
      </c>
      <c r="H14" s="1">
        <f t="shared" si="4"/>
        <v>1118679</v>
      </c>
    </row>
  </sheetData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3"/>
  <sheetViews>
    <sheetView workbookViewId="0">
      <selection activeCell="I19" sqref="I19"/>
    </sheetView>
  </sheetViews>
  <sheetFormatPr defaultRowHeight="15" x14ac:dyDescent="0.25"/>
  <cols>
    <col min="1" max="1" width="37.42578125" bestFit="1" customWidth="1"/>
    <col min="2" max="2" width="18.28515625" bestFit="1" customWidth="1"/>
    <col min="3" max="3" width="25.5703125" bestFit="1" customWidth="1"/>
    <col min="4" max="4" width="26.7109375" bestFit="1" customWidth="1"/>
    <col min="5" max="5" width="30.7109375" bestFit="1" customWidth="1"/>
    <col min="6" max="6" width="27.28515625" bestFit="1" customWidth="1"/>
    <col min="7" max="7" width="22.7109375" bestFit="1" customWidth="1"/>
    <col min="8" max="8" width="17.28515625" bestFit="1" customWidth="1"/>
    <col min="9" max="9" width="26.28515625" bestFit="1" customWidth="1"/>
    <col min="10" max="10" width="34.140625" bestFit="1" customWidth="1"/>
    <col min="11" max="11" width="28.7109375" bestFit="1" customWidth="1"/>
    <col min="12" max="12" width="29.85546875" bestFit="1" customWidth="1"/>
    <col min="13" max="13" width="24.42578125" bestFit="1" customWidth="1"/>
    <col min="14" max="15" width="6.85546875" bestFit="1" customWidth="1"/>
    <col min="16" max="16" width="11.42578125" bestFit="1" customWidth="1"/>
  </cols>
  <sheetData>
    <row r="2" spans="1:6" x14ac:dyDescent="0.25">
      <c r="A2" s="2" t="s">
        <v>45</v>
      </c>
    </row>
    <row r="3" spans="1:6" s="2" customFormat="1" x14ac:dyDescent="0.25">
      <c r="B3" s="2" t="s">
        <v>18</v>
      </c>
      <c r="C3" s="2" t="s">
        <v>1</v>
      </c>
      <c r="D3" s="2" t="s">
        <v>19</v>
      </c>
      <c r="E3" s="2" t="s">
        <v>20</v>
      </c>
      <c r="F3" s="2" t="s">
        <v>44</v>
      </c>
    </row>
    <row r="4" spans="1:6" s="4" customFormat="1" x14ac:dyDescent="0.25">
      <c r="A4" s="4" t="s">
        <v>35</v>
      </c>
      <c r="B4" s="5">
        <v>112300</v>
      </c>
      <c r="C4" s="5">
        <v>9316</v>
      </c>
      <c r="D4" s="5">
        <v>102965</v>
      </c>
      <c r="E4" s="5">
        <v>101547</v>
      </c>
      <c r="F4" s="5">
        <v>326128</v>
      </c>
    </row>
    <row r="5" spans="1:6" s="4" customFormat="1" x14ac:dyDescent="0.25">
      <c r="A5" s="4" t="s">
        <v>36</v>
      </c>
      <c r="B5" s="5">
        <v>105950</v>
      </c>
      <c r="C5" s="5">
        <v>8501</v>
      </c>
      <c r="D5" s="5">
        <v>29852</v>
      </c>
      <c r="E5" s="5">
        <v>81959</v>
      </c>
      <c r="F5" s="5">
        <v>226262</v>
      </c>
    </row>
    <row r="6" spans="1:6" s="4" customFormat="1" x14ac:dyDescent="0.25">
      <c r="A6" s="4" t="s">
        <v>37</v>
      </c>
      <c r="B6" s="5">
        <v>36957</v>
      </c>
      <c r="C6" s="5">
        <v>3363</v>
      </c>
      <c r="D6" s="5">
        <v>15157</v>
      </c>
      <c r="E6" s="5">
        <v>33833</v>
      </c>
      <c r="F6" s="5">
        <v>89310</v>
      </c>
    </row>
    <row r="7" spans="1:6" s="4" customFormat="1" x14ac:dyDescent="0.25">
      <c r="A7" s="4" t="s">
        <v>38</v>
      </c>
      <c r="B7" s="5">
        <v>27489</v>
      </c>
      <c r="C7" s="5">
        <v>1394</v>
      </c>
      <c r="D7" s="5">
        <v>6123</v>
      </c>
      <c r="E7" s="5">
        <v>15686</v>
      </c>
      <c r="F7" s="5">
        <v>50691</v>
      </c>
    </row>
    <row r="8" spans="1:6" s="4" customFormat="1" x14ac:dyDescent="0.25">
      <c r="A8" s="4" t="s">
        <v>39</v>
      </c>
      <c r="B8" s="5">
        <v>9468</v>
      </c>
      <c r="C8" s="5">
        <v>1969</v>
      </c>
      <c r="D8" s="5">
        <v>9034</v>
      </c>
      <c r="E8" s="5">
        <v>18147</v>
      </c>
      <c r="F8" s="5">
        <v>38619</v>
      </c>
    </row>
    <row r="9" spans="1:6" s="4" customFormat="1" x14ac:dyDescent="0.25">
      <c r="A9" s="4" t="s">
        <v>14</v>
      </c>
      <c r="B9" s="6">
        <v>0.25600000000000001</v>
      </c>
      <c r="C9" s="6">
        <v>0.58599999999999997</v>
      </c>
      <c r="D9" s="6">
        <v>0.59599999999999997</v>
      </c>
      <c r="E9" s="6">
        <v>0.53600000000000003</v>
      </c>
      <c r="F9" s="6">
        <v>0.432</v>
      </c>
    </row>
    <row r="10" spans="1:6" s="4" customFormat="1" x14ac:dyDescent="0.25">
      <c r="A10" s="4" t="s">
        <v>40</v>
      </c>
      <c r="B10" s="5">
        <v>594182</v>
      </c>
      <c r="C10" s="5">
        <v>103385</v>
      </c>
      <c r="D10" s="5">
        <v>316159</v>
      </c>
      <c r="E10" s="5">
        <v>178898</v>
      </c>
      <c r="F10" s="5">
        <v>278169</v>
      </c>
    </row>
    <row r="11" spans="1:6" s="4" customFormat="1" x14ac:dyDescent="0.25">
      <c r="A11" s="4" t="s">
        <v>41</v>
      </c>
      <c r="B11" s="5">
        <v>195542</v>
      </c>
      <c r="C11" s="5">
        <v>37322</v>
      </c>
      <c r="D11" s="5">
        <v>46541</v>
      </c>
      <c r="E11" s="5">
        <v>59604</v>
      </c>
      <c r="F11" s="5">
        <v>76177</v>
      </c>
    </row>
    <row r="12" spans="1:6" s="4" customFormat="1" x14ac:dyDescent="0.25">
      <c r="A12" s="4" t="s">
        <v>42</v>
      </c>
      <c r="B12" s="6">
        <v>0.32900000000000001</v>
      </c>
      <c r="C12" s="6">
        <v>0.36099999999999999</v>
      </c>
      <c r="D12" s="6">
        <v>0.14699999999999999</v>
      </c>
      <c r="E12" s="6">
        <v>0.33300000000000002</v>
      </c>
      <c r="F12" s="6">
        <v>0.27400000000000002</v>
      </c>
    </row>
    <row r="13" spans="1:6" s="4" customFormat="1" x14ac:dyDescent="0.25">
      <c r="A13" s="4" t="s">
        <v>43</v>
      </c>
      <c r="B13" s="6">
        <v>0.245</v>
      </c>
      <c r="C13" s="6">
        <v>0.15</v>
      </c>
      <c r="D13" s="6">
        <v>5.8999999999999997E-2</v>
      </c>
      <c r="E13" s="6">
        <v>0.154</v>
      </c>
      <c r="F13" s="6">
        <v>0.155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E21"/>
  <sheetViews>
    <sheetView workbookViewId="0">
      <selection activeCell="I19" sqref="I19"/>
    </sheetView>
  </sheetViews>
  <sheetFormatPr defaultRowHeight="15" x14ac:dyDescent="0.25"/>
  <cols>
    <col min="2" max="2" width="52.42578125" bestFit="1" customWidth="1"/>
    <col min="3" max="3" width="18.28515625" customWidth="1"/>
    <col min="4" max="4" width="14.42578125" customWidth="1"/>
    <col min="9" max="9" width="50.28515625" customWidth="1"/>
  </cols>
  <sheetData>
    <row r="2" spans="2:5" x14ac:dyDescent="0.25">
      <c r="C2" t="s">
        <v>47</v>
      </c>
      <c r="D2" t="s">
        <v>46</v>
      </c>
      <c r="E2" t="s">
        <v>44</v>
      </c>
    </row>
    <row r="4" spans="2:5" x14ac:dyDescent="0.25">
      <c r="B4" t="s">
        <v>48</v>
      </c>
      <c r="C4" s="1">
        <v>11733</v>
      </c>
      <c r="D4" s="1">
        <v>38870</v>
      </c>
      <c r="E4" s="1">
        <v>50603</v>
      </c>
    </row>
    <row r="5" spans="2:5" x14ac:dyDescent="0.25">
      <c r="B5" t="s">
        <v>49</v>
      </c>
      <c r="C5" s="1">
        <v>11733</v>
      </c>
      <c r="D5" s="1">
        <v>10936</v>
      </c>
      <c r="E5" s="1">
        <v>22669</v>
      </c>
    </row>
    <row r="6" spans="2:5" x14ac:dyDescent="0.25">
      <c r="B6" t="s">
        <v>50</v>
      </c>
      <c r="C6" s="1">
        <v>8793</v>
      </c>
      <c r="D6" s="1">
        <v>2533</v>
      </c>
      <c r="E6" s="1">
        <v>11326</v>
      </c>
    </row>
    <row r="7" spans="2:5" x14ac:dyDescent="0.25">
      <c r="B7" t="s">
        <v>52</v>
      </c>
      <c r="C7" s="1">
        <v>5804</v>
      </c>
      <c r="D7" s="1">
        <v>1785</v>
      </c>
      <c r="E7" s="1">
        <v>7589</v>
      </c>
    </row>
    <row r="8" spans="2:5" x14ac:dyDescent="0.25">
      <c r="B8" t="s">
        <v>51</v>
      </c>
      <c r="C8" s="1">
        <v>2989</v>
      </c>
      <c r="D8" s="1">
        <v>749</v>
      </c>
      <c r="E8" s="1">
        <v>3738</v>
      </c>
    </row>
    <row r="12" spans="2:5" x14ac:dyDescent="0.25">
      <c r="C12" s="1"/>
      <c r="D12" s="1"/>
      <c r="E12" s="1"/>
    </row>
    <row r="13" spans="2:5" x14ac:dyDescent="0.25">
      <c r="C13" s="1"/>
      <c r="D13" s="1"/>
      <c r="E13" s="1"/>
    </row>
    <row r="14" spans="2:5" x14ac:dyDescent="0.25">
      <c r="C14" s="1"/>
      <c r="D14" s="1"/>
      <c r="E14" s="1"/>
    </row>
    <row r="15" spans="2:5" x14ac:dyDescent="0.25">
      <c r="C15" s="1"/>
      <c r="D15" s="1"/>
      <c r="E15" s="1"/>
    </row>
    <row r="16" spans="2:5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</sheetData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L43"/>
  <sheetViews>
    <sheetView zoomScale="85" zoomScaleNormal="85" workbookViewId="0">
      <selection activeCell="I19" sqref="I19"/>
    </sheetView>
  </sheetViews>
  <sheetFormatPr defaultRowHeight="15" x14ac:dyDescent="0.25"/>
  <cols>
    <col min="1" max="1" width="9.140625" style="4"/>
    <col min="2" max="2" width="38.85546875" style="4" customWidth="1"/>
    <col min="3" max="8" width="21.85546875" style="4" customWidth="1"/>
    <col min="9" max="16384" width="9.140625" style="4"/>
  </cols>
  <sheetData>
    <row r="3" spans="2:9" x14ac:dyDescent="0.25">
      <c r="B3" s="2" t="s">
        <v>55</v>
      </c>
    </row>
    <row r="5" spans="2:9" x14ac:dyDescent="0.25">
      <c r="B5" s="2"/>
      <c r="C5" s="2" t="s">
        <v>18</v>
      </c>
      <c r="D5" s="2" t="s">
        <v>1</v>
      </c>
      <c r="E5" s="2" t="s">
        <v>19</v>
      </c>
      <c r="F5" s="2" t="s">
        <v>20</v>
      </c>
      <c r="G5" s="2" t="s">
        <v>21</v>
      </c>
      <c r="H5" s="2" t="s">
        <v>0</v>
      </c>
    </row>
    <row r="7" spans="2:9" x14ac:dyDescent="0.25">
      <c r="B7" s="2" t="s">
        <v>2</v>
      </c>
    </row>
    <row r="8" spans="2:9" x14ac:dyDescent="0.25">
      <c r="B8" s="4" t="s">
        <v>3</v>
      </c>
      <c r="C8" s="9">
        <v>13822</v>
      </c>
      <c r="D8" s="9">
        <v>36747</v>
      </c>
      <c r="E8" s="9">
        <v>42966</v>
      </c>
      <c r="F8" s="9">
        <v>90066</v>
      </c>
      <c r="G8" s="9">
        <v>5454</v>
      </c>
      <c r="H8" s="9">
        <f>SUM(C8:G8)</f>
        <v>189055</v>
      </c>
      <c r="I8" s="5"/>
    </row>
    <row r="9" spans="2:9" x14ac:dyDescent="0.25">
      <c r="B9" s="4" t="s">
        <v>4</v>
      </c>
      <c r="C9" s="9">
        <v>202512</v>
      </c>
      <c r="D9" s="9">
        <v>85306</v>
      </c>
      <c r="E9" s="9">
        <v>326303</v>
      </c>
      <c r="F9" s="9">
        <v>514598</v>
      </c>
      <c r="G9" s="9">
        <v>94328</v>
      </c>
      <c r="H9" s="9">
        <f t="shared" ref="H9:H10" si="0">SUM(C9:G9)</f>
        <v>1223047</v>
      </c>
      <c r="I9" s="5"/>
    </row>
    <row r="10" spans="2:9" x14ac:dyDescent="0.25">
      <c r="B10" s="4" t="s">
        <v>5</v>
      </c>
      <c r="C10" s="9">
        <v>197510</v>
      </c>
      <c r="D10" s="9">
        <v>62560</v>
      </c>
      <c r="E10" s="9">
        <v>304815</v>
      </c>
      <c r="F10" s="9">
        <v>460414</v>
      </c>
      <c r="G10" s="9">
        <v>93380</v>
      </c>
      <c r="H10" s="9">
        <f t="shared" si="0"/>
        <v>1118679</v>
      </c>
      <c r="I10" s="5"/>
    </row>
    <row r="11" spans="2:9" x14ac:dyDescent="0.25">
      <c r="B11" s="4" t="s">
        <v>6</v>
      </c>
      <c r="C11" s="10">
        <f t="shared" ref="C11:H11" si="1">C9/C8</f>
        <v>14.65142526407177</v>
      </c>
      <c r="D11" s="10">
        <f t="shared" si="1"/>
        <v>2.3214412060848506</v>
      </c>
      <c r="E11" s="10">
        <f t="shared" si="1"/>
        <v>7.594446771866127</v>
      </c>
      <c r="F11" s="10">
        <f t="shared" si="1"/>
        <v>5.7135656074434307</v>
      </c>
      <c r="G11" s="10">
        <f t="shared" si="1"/>
        <v>17.295196186285295</v>
      </c>
      <c r="H11" s="10">
        <f t="shared" si="1"/>
        <v>6.4692655576419558</v>
      </c>
    </row>
    <row r="12" spans="2:9" x14ac:dyDescent="0.25">
      <c r="C12" s="9"/>
      <c r="D12" s="9"/>
      <c r="E12" s="9"/>
      <c r="F12" s="9"/>
      <c r="G12" s="9"/>
      <c r="H12" s="9"/>
    </row>
    <row r="13" spans="2:9" x14ac:dyDescent="0.25">
      <c r="B13" s="2" t="s">
        <v>7</v>
      </c>
      <c r="C13" s="9"/>
      <c r="D13" s="9"/>
      <c r="E13" s="9"/>
      <c r="F13" s="9"/>
      <c r="G13" s="9"/>
      <c r="H13" s="9"/>
    </row>
    <row r="14" spans="2:9" x14ac:dyDescent="0.25">
      <c r="B14" s="4" t="s">
        <v>8</v>
      </c>
      <c r="C14" s="9">
        <f>'Bus Surveys'!B4</f>
        <v>112300</v>
      </c>
      <c r="D14" s="9">
        <f>'Bus Surveys'!C4</f>
        <v>9316</v>
      </c>
      <c r="E14" s="9">
        <f>'Bus Surveys'!D4</f>
        <v>102965</v>
      </c>
      <c r="F14" s="9">
        <f>'Bus Surveys'!E4</f>
        <v>101547</v>
      </c>
      <c r="G14" s="9">
        <f>'Financial Sector'!E4</f>
        <v>50603</v>
      </c>
      <c r="H14" s="9">
        <f>SUM(C14:G14)</f>
        <v>376731</v>
      </c>
    </row>
    <row r="15" spans="2:9" x14ac:dyDescent="0.25">
      <c r="B15" s="4" t="s">
        <v>9</v>
      </c>
      <c r="C15" s="9">
        <f>'Bus Surveys'!B5</f>
        <v>105950</v>
      </c>
      <c r="D15" s="9">
        <f>'Bus Surveys'!C5</f>
        <v>8501</v>
      </c>
      <c r="E15" s="9">
        <f>'Bus Surveys'!D5</f>
        <v>29852</v>
      </c>
      <c r="F15" s="9">
        <f>'Bus Surveys'!E5</f>
        <v>81959</v>
      </c>
      <c r="G15" s="9">
        <f>'Financial Sector'!E5</f>
        <v>22669</v>
      </c>
      <c r="H15" s="9">
        <f>SUM(C15:G15)</f>
        <v>248931</v>
      </c>
    </row>
    <row r="16" spans="2:9" x14ac:dyDescent="0.25">
      <c r="B16" s="4" t="s">
        <v>10</v>
      </c>
      <c r="C16" s="9">
        <f>'Bus Surveys'!B6</f>
        <v>36957</v>
      </c>
      <c r="D16" s="9">
        <f>'Bus Surveys'!C6</f>
        <v>3363</v>
      </c>
      <c r="E16" s="9">
        <f>'Bus Surveys'!D6</f>
        <v>15157</v>
      </c>
      <c r="F16" s="9">
        <f>'Bus Surveys'!E6</f>
        <v>33833</v>
      </c>
      <c r="G16" s="9">
        <f>'Financial Sector'!E6</f>
        <v>11326</v>
      </c>
      <c r="H16" s="9">
        <f>SUM(C16:G16)</f>
        <v>100636</v>
      </c>
    </row>
    <row r="17" spans="2:12" x14ac:dyDescent="0.25">
      <c r="B17" s="4" t="s">
        <v>11</v>
      </c>
      <c r="C17" s="9"/>
      <c r="D17" s="9"/>
      <c r="E17" s="9"/>
      <c r="F17" s="9"/>
      <c r="G17" s="9"/>
      <c r="H17" s="9"/>
    </row>
    <row r="18" spans="2:12" x14ac:dyDescent="0.25">
      <c r="B18" s="4" t="s">
        <v>12</v>
      </c>
      <c r="C18" s="9">
        <f>'Bus Surveys'!B7</f>
        <v>27489</v>
      </c>
      <c r="D18" s="9">
        <f>'Bus Surveys'!C7</f>
        <v>1394</v>
      </c>
      <c r="E18" s="9">
        <f>'Bus Surveys'!D7</f>
        <v>6123</v>
      </c>
      <c r="F18" s="9">
        <f>'Bus Surveys'!E7</f>
        <v>15686</v>
      </c>
      <c r="G18" s="9">
        <f>'Financial Sector'!E7</f>
        <v>7589</v>
      </c>
      <c r="H18" s="9">
        <f>SUM(C18:G18)</f>
        <v>58281</v>
      </c>
    </row>
    <row r="19" spans="2:12" x14ac:dyDescent="0.25">
      <c r="B19" s="4" t="s">
        <v>13</v>
      </c>
      <c r="C19" s="9">
        <f>'Bus Surveys'!B8</f>
        <v>9468</v>
      </c>
      <c r="D19" s="9">
        <f>'Bus Surveys'!C8</f>
        <v>1969</v>
      </c>
      <c r="E19" s="9">
        <f>'Bus Surveys'!D8</f>
        <v>9034</v>
      </c>
      <c r="F19" s="9">
        <f>'Bus Surveys'!E8</f>
        <v>18147</v>
      </c>
      <c r="G19" s="9">
        <f>'Financial Sector'!E8</f>
        <v>3738</v>
      </c>
      <c r="H19" s="9">
        <f>SUM(C19:G19)</f>
        <v>42356</v>
      </c>
    </row>
    <row r="20" spans="2:12" x14ac:dyDescent="0.25">
      <c r="C20" s="11"/>
      <c r="D20" s="11"/>
      <c r="E20" s="11"/>
      <c r="F20" s="11"/>
      <c r="G20" s="11"/>
      <c r="H20" s="11"/>
      <c r="L20" s="12"/>
    </row>
    <row r="21" spans="2:12" x14ac:dyDescent="0.25">
      <c r="B21" s="4" t="s">
        <v>14</v>
      </c>
      <c r="C21" s="13">
        <f t="shared" ref="C21:G21" si="2">C19/C16</f>
        <v>0.25618962578131343</v>
      </c>
      <c r="D21" s="13">
        <f t="shared" si="2"/>
        <v>0.58548914659530182</v>
      </c>
      <c r="E21" s="13">
        <f t="shared" si="2"/>
        <v>0.59602823777792435</v>
      </c>
      <c r="F21" s="13">
        <f t="shared" si="2"/>
        <v>0.53636981645139359</v>
      </c>
      <c r="G21" s="13">
        <f t="shared" si="2"/>
        <v>0.33003708281829419</v>
      </c>
      <c r="H21" s="13">
        <f>H19/H16</f>
        <v>0.42088318295639732</v>
      </c>
    </row>
    <row r="22" spans="2:12" x14ac:dyDescent="0.25">
      <c r="C22" s="11"/>
      <c r="D22" s="11"/>
      <c r="E22" s="11"/>
      <c r="F22" s="11"/>
      <c r="G22" s="11"/>
      <c r="H22" s="11"/>
    </row>
    <row r="23" spans="2:12" x14ac:dyDescent="0.25">
      <c r="B23" s="4" t="s">
        <v>53</v>
      </c>
      <c r="C23" s="9">
        <f>'Bus Surveys'!B10</f>
        <v>594182</v>
      </c>
      <c r="D23" s="9">
        <f>'Bus Surveys'!C10</f>
        <v>103385</v>
      </c>
      <c r="E23" s="9">
        <f>'Bus Surveys'!D10</f>
        <v>316159</v>
      </c>
      <c r="F23" s="9">
        <f>'Bus Surveys'!E10</f>
        <v>178898</v>
      </c>
      <c r="G23" s="14" t="s">
        <v>15</v>
      </c>
      <c r="H23" s="9">
        <f>'Bus Surveys'!F10</f>
        <v>278169</v>
      </c>
    </row>
    <row r="24" spans="2:12" x14ac:dyDescent="0.25">
      <c r="B24" s="4" t="s">
        <v>54</v>
      </c>
      <c r="C24" s="9">
        <f>'Bus Surveys'!B11</f>
        <v>195542</v>
      </c>
      <c r="D24" s="9">
        <f>'Bus Surveys'!C11</f>
        <v>37322</v>
      </c>
      <c r="E24" s="9">
        <f>'Bus Surveys'!D11</f>
        <v>46541</v>
      </c>
      <c r="F24" s="9">
        <f>'Bus Surveys'!E11</f>
        <v>59604</v>
      </c>
      <c r="G24" s="14" t="s">
        <v>15</v>
      </c>
      <c r="H24" s="9">
        <f>'Bus Surveys'!F11</f>
        <v>76177</v>
      </c>
    </row>
    <row r="25" spans="2:12" x14ac:dyDescent="0.25">
      <c r="C25" s="11"/>
      <c r="D25" s="11"/>
      <c r="E25" s="11"/>
      <c r="F25" s="11"/>
      <c r="G25" s="11"/>
      <c r="H25" s="11"/>
    </row>
    <row r="26" spans="2:12" x14ac:dyDescent="0.25">
      <c r="B26" s="4" t="s">
        <v>16</v>
      </c>
      <c r="C26" s="13">
        <f t="shared" ref="C26:H26" si="3">C16/C14</f>
        <v>0.32909171861086378</v>
      </c>
      <c r="D26" s="13">
        <f t="shared" si="3"/>
        <v>0.36099184199227136</v>
      </c>
      <c r="E26" s="13">
        <f t="shared" si="3"/>
        <v>0.1472053610450153</v>
      </c>
      <c r="F26" s="13">
        <f>F16/F14</f>
        <v>0.33317577082533212</v>
      </c>
      <c r="G26" s="13">
        <f t="shared" si="3"/>
        <v>0.22382072209157561</v>
      </c>
      <c r="H26" s="13">
        <f t="shared" si="3"/>
        <v>0.267129596449456</v>
      </c>
    </row>
    <row r="27" spans="2:12" x14ac:dyDescent="0.25">
      <c r="B27" s="4" t="s">
        <v>17</v>
      </c>
      <c r="C27" s="13">
        <f>C18/C14</f>
        <v>0.24478183437221729</v>
      </c>
      <c r="D27" s="13">
        <f t="shared" ref="D27:G27" si="4">D18/D14</f>
        <v>0.14963503649635038</v>
      </c>
      <c r="E27" s="13">
        <f t="shared" si="4"/>
        <v>5.9466809109891709E-2</v>
      </c>
      <c r="F27" s="13">
        <f t="shared" si="4"/>
        <v>0.15447034378169713</v>
      </c>
      <c r="G27" s="13">
        <f t="shared" si="4"/>
        <v>0.14997134557239689</v>
      </c>
      <c r="H27" s="13">
        <f>H18/H14</f>
        <v>0.15470189604784315</v>
      </c>
    </row>
    <row r="33" spans="3:12" x14ac:dyDescent="0.25">
      <c r="C33" s="2"/>
      <c r="G33" s="5"/>
      <c r="H33" s="5"/>
      <c r="I33" s="5"/>
      <c r="J33" s="5"/>
      <c r="K33" s="5"/>
      <c r="L33" s="5"/>
    </row>
    <row r="34" spans="3:12" x14ac:dyDescent="0.25">
      <c r="C34" s="2"/>
    </row>
    <row r="35" spans="3:12" x14ac:dyDescent="0.25">
      <c r="C35" s="2"/>
      <c r="D35" s="2"/>
      <c r="E35" s="2"/>
      <c r="F35" s="2"/>
    </row>
    <row r="36" spans="3:12" x14ac:dyDescent="0.25">
      <c r="C36" s="2"/>
    </row>
    <row r="37" spans="3:12" x14ac:dyDescent="0.25">
      <c r="C37" s="2"/>
      <c r="D37" s="5"/>
      <c r="E37" s="5"/>
      <c r="F37" s="5"/>
    </row>
    <row r="38" spans="3:12" x14ac:dyDescent="0.25">
      <c r="C38" s="2"/>
      <c r="D38" s="5"/>
      <c r="E38" s="5"/>
      <c r="F38" s="5"/>
    </row>
    <row r="39" spans="3:12" x14ac:dyDescent="0.25">
      <c r="C39" s="2"/>
      <c r="D39" s="5"/>
      <c r="E39" s="5"/>
      <c r="F39" s="5"/>
    </row>
    <row r="40" spans="3:12" x14ac:dyDescent="0.25">
      <c r="C40" s="8"/>
      <c r="F40" s="5"/>
    </row>
    <row r="41" spans="3:12" x14ac:dyDescent="0.25">
      <c r="C41" s="2"/>
      <c r="D41" s="5"/>
      <c r="E41" s="5"/>
      <c r="F41" s="5"/>
    </row>
    <row r="42" spans="3:12" x14ac:dyDescent="0.25">
      <c r="C42" s="2"/>
      <c r="D42" s="5"/>
      <c r="E42" s="5"/>
      <c r="F42" s="5"/>
    </row>
    <row r="43" spans="3:12" x14ac:dyDescent="0.25">
      <c r="C43" s="2"/>
      <c r="F43" s="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"/>
  <sheetViews>
    <sheetView tabSelected="1" zoomScaleNormal="100" workbookViewId="0">
      <selection sqref="A1:H1"/>
    </sheetView>
  </sheetViews>
  <sheetFormatPr defaultRowHeight="15" customHeight="1" x14ac:dyDescent="0.25"/>
  <cols>
    <col min="1" max="1" width="35.7109375" style="21" customWidth="1"/>
    <col min="2" max="4" width="9.42578125" style="21" customWidth="1"/>
    <col min="5" max="5" width="0.85546875" style="21" customWidth="1"/>
    <col min="6" max="8" width="9.42578125" style="21" customWidth="1"/>
    <col min="9" max="119" width="9.140625" style="21"/>
    <col min="120" max="120" width="29.7109375" style="21" customWidth="1"/>
    <col min="121" max="121" width="6.5703125" style="21" customWidth="1"/>
    <col min="122" max="126" width="14.7109375" style="21" customWidth="1"/>
    <col min="127" max="127" width="5.7109375" style="21" customWidth="1"/>
    <col min="128" max="128" width="14.7109375" style="21" customWidth="1"/>
    <col min="129" max="375" width="9.140625" style="21"/>
    <col min="376" max="376" width="29.7109375" style="21" customWidth="1"/>
    <col min="377" max="377" width="6.5703125" style="21" customWidth="1"/>
    <col min="378" max="382" width="14.7109375" style="21" customWidth="1"/>
    <col min="383" max="383" width="5.7109375" style="21" customWidth="1"/>
    <col min="384" max="384" width="14.7109375" style="21" customWidth="1"/>
    <col min="385" max="631" width="9.140625" style="21"/>
    <col min="632" max="632" width="29.7109375" style="21" customWidth="1"/>
    <col min="633" max="633" width="6.5703125" style="21" customWidth="1"/>
    <col min="634" max="638" width="14.7109375" style="21" customWidth="1"/>
    <col min="639" max="639" width="5.7109375" style="21" customWidth="1"/>
    <col min="640" max="640" width="14.7109375" style="21" customWidth="1"/>
    <col min="641" max="887" width="9.140625" style="21"/>
    <col min="888" max="888" width="29.7109375" style="21" customWidth="1"/>
    <col min="889" max="889" width="6.5703125" style="21" customWidth="1"/>
    <col min="890" max="894" width="14.7109375" style="21" customWidth="1"/>
    <col min="895" max="895" width="5.7109375" style="21" customWidth="1"/>
    <col min="896" max="896" width="14.7109375" style="21" customWidth="1"/>
    <col min="897" max="1143" width="9.140625" style="21"/>
    <col min="1144" max="1144" width="29.7109375" style="21" customWidth="1"/>
    <col min="1145" max="1145" width="6.5703125" style="21" customWidth="1"/>
    <col min="1146" max="1150" width="14.7109375" style="21" customWidth="1"/>
    <col min="1151" max="1151" width="5.7109375" style="21" customWidth="1"/>
    <col min="1152" max="1152" width="14.7109375" style="21" customWidth="1"/>
    <col min="1153" max="1399" width="9.140625" style="21"/>
    <col min="1400" max="1400" width="29.7109375" style="21" customWidth="1"/>
    <col min="1401" max="1401" width="6.5703125" style="21" customWidth="1"/>
    <col min="1402" max="1406" width="14.7109375" style="21" customWidth="1"/>
    <col min="1407" max="1407" width="5.7109375" style="21" customWidth="1"/>
    <col min="1408" max="1408" width="14.7109375" style="21" customWidth="1"/>
    <col min="1409" max="1655" width="9.140625" style="21"/>
    <col min="1656" max="1656" width="29.7109375" style="21" customWidth="1"/>
    <col min="1657" max="1657" width="6.5703125" style="21" customWidth="1"/>
    <col min="1658" max="1662" width="14.7109375" style="21" customWidth="1"/>
    <col min="1663" max="1663" width="5.7109375" style="21" customWidth="1"/>
    <col min="1664" max="1664" width="14.7109375" style="21" customWidth="1"/>
    <col min="1665" max="1911" width="9.140625" style="21"/>
    <col min="1912" max="1912" width="29.7109375" style="21" customWidth="1"/>
    <col min="1913" max="1913" width="6.5703125" style="21" customWidth="1"/>
    <col min="1914" max="1918" width="14.7109375" style="21" customWidth="1"/>
    <col min="1919" max="1919" width="5.7109375" style="21" customWidth="1"/>
    <col min="1920" max="1920" width="14.7109375" style="21" customWidth="1"/>
    <col min="1921" max="2167" width="9.140625" style="21"/>
    <col min="2168" max="2168" width="29.7109375" style="21" customWidth="1"/>
    <col min="2169" max="2169" width="6.5703125" style="21" customWidth="1"/>
    <col min="2170" max="2174" width="14.7109375" style="21" customWidth="1"/>
    <col min="2175" max="2175" width="5.7109375" style="21" customWidth="1"/>
    <col min="2176" max="2176" width="14.7109375" style="21" customWidth="1"/>
    <col min="2177" max="2423" width="9.140625" style="21"/>
    <col min="2424" max="2424" width="29.7109375" style="21" customWidth="1"/>
    <col min="2425" max="2425" width="6.5703125" style="21" customWidth="1"/>
    <col min="2426" max="2430" width="14.7109375" style="21" customWidth="1"/>
    <col min="2431" max="2431" width="5.7109375" style="21" customWidth="1"/>
    <col min="2432" max="2432" width="14.7109375" style="21" customWidth="1"/>
    <col min="2433" max="2679" width="9.140625" style="21"/>
    <col min="2680" max="2680" width="29.7109375" style="21" customWidth="1"/>
    <col min="2681" max="2681" width="6.5703125" style="21" customWidth="1"/>
    <col min="2682" max="2686" width="14.7109375" style="21" customWidth="1"/>
    <col min="2687" max="2687" width="5.7109375" style="21" customWidth="1"/>
    <col min="2688" max="2688" width="14.7109375" style="21" customWidth="1"/>
    <col min="2689" max="2935" width="9.140625" style="21"/>
    <col min="2936" max="2936" width="29.7109375" style="21" customWidth="1"/>
    <col min="2937" max="2937" width="6.5703125" style="21" customWidth="1"/>
    <col min="2938" max="2942" width="14.7109375" style="21" customWidth="1"/>
    <col min="2943" max="2943" width="5.7109375" style="21" customWidth="1"/>
    <col min="2944" max="2944" width="14.7109375" style="21" customWidth="1"/>
    <col min="2945" max="3191" width="9.140625" style="21"/>
    <col min="3192" max="3192" width="29.7109375" style="21" customWidth="1"/>
    <col min="3193" max="3193" width="6.5703125" style="21" customWidth="1"/>
    <col min="3194" max="3198" width="14.7109375" style="21" customWidth="1"/>
    <col min="3199" max="3199" width="5.7109375" style="21" customWidth="1"/>
    <col min="3200" max="3200" width="14.7109375" style="21" customWidth="1"/>
    <col min="3201" max="3447" width="9.140625" style="21"/>
    <col min="3448" max="3448" width="29.7109375" style="21" customWidth="1"/>
    <col min="3449" max="3449" width="6.5703125" style="21" customWidth="1"/>
    <col min="3450" max="3454" width="14.7109375" style="21" customWidth="1"/>
    <col min="3455" max="3455" width="5.7109375" style="21" customWidth="1"/>
    <col min="3456" max="3456" width="14.7109375" style="21" customWidth="1"/>
    <col min="3457" max="3703" width="9.140625" style="21"/>
    <col min="3704" max="3704" width="29.7109375" style="21" customWidth="1"/>
    <col min="3705" max="3705" width="6.5703125" style="21" customWidth="1"/>
    <col min="3706" max="3710" width="14.7109375" style="21" customWidth="1"/>
    <col min="3711" max="3711" width="5.7109375" style="21" customWidth="1"/>
    <col min="3712" max="3712" width="14.7109375" style="21" customWidth="1"/>
    <col min="3713" max="3959" width="9.140625" style="21"/>
    <col min="3960" max="3960" width="29.7109375" style="21" customWidth="1"/>
    <col min="3961" max="3961" width="6.5703125" style="21" customWidth="1"/>
    <col min="3962" max="3966" width="14.7109375" style="21" customWidth="1"/>
    <col min="3967" max="3967" width="5.7109375" style="21" customWidth="1"/>
    <col min="3968" max="3968" width="14.7109375" style="21" customWidth="1"/>
    <col min="3969" max="4215" width="9.140625" style="21"/>
    <col min="4216" max="4216" width="29.7109375" style="21" customWidth="1"/>
    <col min="4217" max="4217" width="6.5703125" style="21" customWidth="1"/>
    <col min="4218" max="4222" width="14.7109375" style="21" customWidth="1"/>
    <col min="4223" max="4223" width="5.7109375" style="21" customWidth="1"/>
    <col min="4224" max="4224" width="14.7109375" style="21" customWidth="1"/>
    <col min="4225" max="4471" width="9.140625" style="21"/>
    <col min="4472" max="4472" width="29.7109375" style="21" customWidth="1"/>
    <col min="4473" max="4473" width="6.5703125" style="21" customWidth="1"/>
    <col min="4474" max="4478" width="14.7109375" style="21" customWidth="1"/>
    <col min="4479" max="4479" width="5.7109375" style="21" customWidth="1"/>
    <col min="4480" max="4480" width="14.7109375" style="21" customWidth="1"/>
    <col min="4481" max="4727" width="9.140625" style="21"/>
    <col min="4728" max="4728" width="29.7109375" style="21" customWidth="1"/>
    <col min="4729" max="4729" width="6.5703125" style="21" customWidth="1"/>
    <col min="4730" max="4734" width="14.7109375" style="21" customWidth="1"/>
    <col min="4735" max="4735" width="5.7109375" style="21" customWidth="1"/>
    <col min="4736" max="4736" width="14.7109375" style="21" customWidth="1"/>
    <col min="4737" max="4983" width="9.140625" style="21"/>
    <col min="4984" max="4984" width="29.7109375" style="21" customWidth="1"/>
    <col min="4985" max="4985" width="6.5703125" style="21" customWidth="1"/>
    <col min="4986" max="4990" width="14.7109375" style="21" customWidth="1"/>
    <col min="4991" max="4991" width="5.7109375" style="21" customWidth="1"/>
    <col min="4992" max="4992" width="14.7109375" style="21" customWidth="1"/>
    <col min="4993" max="5239" width="9.140625" style="21"/>
    <col min="5240" max="5240" width="29.7109375" style="21" customWidth="1"/>
    <col min="5241" max="5241" width="6.5703125" style="21" customWidth="1"/>
    <col min="5242" max="5246" width="14.7109375" style="21" customWidth="1"/>
    <col min="5247" max="5247" width="5.7109375" style="21" customWidth="1"/>
    <col min="5248" max="5248" width="14.7109375" style="21" customWidth="1"/>
    <col min="5249" max="5495" width="9.140625" style="21"/>
    <col min="5496" max="5496" width="29.7109375" style="21" customWidth="1"/>
    <col min="5497" max="5497" width="6.5703125" style="21" customWidth="1"/>
    <col min="5498" max="5502" width="14.7109375" style="21" customWidth="1"/>
    <col min="5503" max="5503" width="5.7109375" style="21" customWidth="1"/>
    <col min="5504" max="5504" width="14.7109375" style="21" customWidth="1"/>
    <col min="5505" max="5751" width="9.140625" style="21"/>
    <col min="5752" max="5752" width="29.7109375" style="21" customWidth="1"/>
    <col min="5753" max="5753" width="6.5703125" style="21" customWidth="1"/>
    <col min="5754" max="5758" width="14.7109375" style="21" customWidth="1"/>
    <col min="5759" max="5759" width="5.7109375" style="21" customWidth="1"/>
    <col min="5760" max="5760" width="14.7109375" style="21" customWidth="1"/>
    <col min="5761" max="6007" width="9.140625" style="21"/>
    <col min="6008" max="6008" width="29.7109375" style="21" customWidth="1"/>
    <col min="6009" max="6009" width="6.5703125" style="21" customWidth="1"/>
    <col min="6010" max="6014" width="14.7109375" style="21" customWidth="1"/>
    <col min="6015" max="6015" width="5.7109375" style="21" customWidth="1"/>
    <col min="6016" max="6016" width="14.7109375" style="21" customWidth="1"/>
    <col min="6017" max="6263" width="9.140625" style="21"/>
    <col min="6264" max="6264" width="29.7109375" style="21" customWidth="1"/>
    <col min="6265" max="6265" width="6.5703125" style="21" customWidth="1"/>
    <col min="6266" max="6270" width="14.7109375" style="21" customWidth="1"/>
    <col min="6271" max="6271" width="5.7109375" style="21" customWidth="1"/>
    <col min="6272" max="6272" width="14.7109375" style="21" customWidth="1"/>
    <col min="6273" max="6519" width="9.140625" style="21"/>
    <col min="6520" max="6520" width="29.7109375" style="21" customWidth="1"/>
    <col min="6521" max="6521" width="6.5703125" style="21" customWidth="1"/>
    <col min="6522" max="6526" width="14.7109375" style="21" customWidth="1"/>
    <col min="6527" max="6527" width="5.7109375" style="21" customWidth="1"/>
    <col min="6528" max="6528" width="14.7109375" style="21" customWidth="1"/>
    <col min="6529" max="6775" width="9.140625" style="21"/>
    <col min="6776" max="6776" width="29.7109375" style="21" customWidth="1"/>
    <col min="6777" max="6777" width="6.5703125" style="21" customWidth="1"/>
    <col min="6778" max="6782" width="14.7109375" style="21" customWidth="1"/>
    <col min="6783" max="6783" width="5.7109375" style="21" customWidth="1"/>
    <col min="6784" max="6784" width="14.7109375" style="21" customWidth="1"/>
    <col min="6785" max="7031" width="9.140625" style="21"/>
    <col min="7032" max="7032" width="29.7109375" style="21" customWidth="1"/>
    <col min="7033" max="7033" width="6.5703125" style="21" customWidth="1"/>
    <col min="7034" max="7038" width="14.7109375" style="21" customWidth="1"/>
    <col min="7039" max="7039" width="5.7109375" style="21" customWidth="1"/>
    <col min="7040" max="7040" width="14.7109375" style="21" customWidth="1"/>
    <col min="7041" max="7287" width="9.140625" style="21"/>
    <col min="7288" max="7288" width="29.7109375" style="21" customWidth="1"/>
    <col min="7289" max="7289" width="6.5703125" style="21" customWidth="1"/>
    <col min="7290" max="7294" width="14.7109375" style="21" customWidth="1"/>
    <col min="7295" max="7295" width="5.7109375" style="21" customWidth="1"/>
    <col min="7296" max="7296" width="14.7109375" style="21" customWidth="1"/>
    <col min="7297" max="7543" width="9.140625" style="21"/>
    <col min="7544" max="7544" width="29.7109375" style="21" customWidth="1"/>
    <col min="7545" max="7545" width="6.5703125" style="21" customWidth="1"/>
    <col min="7546" max="7550" width="14.7109375" style="21" customWidth="1"/>
    <col min="7551" max="7551" width="5.7109375" style="21" customWidth="1"/>
    <col min="7552" max="7552" width="14.7109375" style="21" customWidth="1"/>
    <col min="7553" max="7799" width="9.140625" style="21"/>
    <col min="7800" max="7800" width="29.7109375" style="21" customWidth="1"/>
    <col min="7801" max="7801" width="6.5703125" style="21" customWidth="1"/>
    <col min="7802" max="7806" width="14.7109375" style="21" customWidth="1"/>
    <col min="7807" max="7807" width="5.7109375" style="21" customWidth="1"/>
    <col min="7808" max="7808" width="14.7109375" style="21" customWidth="1"/>
    <col min="7809" max="8055" width="9.140625" style="21"/>
    <col min="8056" max="8056" width="29.7109375" style="21" customWidth="1"/>
    <col min="8057" max="8057" width="6.5703125" style="21" customWidth="1"/>
    <col min="8058" max="8062" width="14.7109375" style="21" customWidth="1"/>
    <col min="8063" max="8063" width="5.7109375" style="21" customWidth="1"/>
    <col min="8064" max="8064" width="14.7109375" style="21" customWidth="1"/>
    <col min="8065" max="8311" width="9.140625" style="21"/>
    <col min="8312" max="8312" width="29.7109375" style="21" customWidth="1"/>
    <col min="8313" max="8313" width="6.5703125" style="21" customWidth="1"/>
    <col min="8314" max="8318" width="14.7109375" style="21" customWidth="1"/>
    <col min="8319" max="8319" width="5.7109375" style="21" customWidth="1"/>
    <col min="8320" max="8320" width="14.7109375" style="21" customWidth="1"/>
    <col min="8321" max="8567" width="9.140625" style="21"/>
    <col min="8568" max="8568" width="29.7109375" style="21" customWidth="1"/>
    <col min="8569" max="8569" width="6.5703125" style="21" customWidth="1"/>
    <col min="8570" max="8574" width="14.7109375" style="21" customWidth="1"/>
    <col min="8575" max="8575" width="5.7109375" style="21" customWidth="1"/>
    <col min="8576" max="8576" width="14.7109375" style="21" customWidth="1"/>
    <col min="8577" max="8823" width="9.140625" style="21"/>
    <col min="8824" max="8824" width="29.7109375" style="21" customWidth="1"/>
    <col min="8825" max="8825" width="6.5703125" style="21" customWidth="1"/>
    <col min="8826" max="8830" width="14.7109375" style="21" customWidth="1"/>
    <col min="8831" max="8831" width="5.7109375" style="21" customWidth="1"/>
    <col min="8832" max="8832" width="14.7109375" style="21" customWidth="1"/>
    <col min="8833" max="9079" width="9.140625" style="21"/>
    <col min="9080" max="9080" width="29.7109375" style="21" customWidth="1"/>
    <col min="9081" max="9081" width="6.5703125" style="21" customWidth="1"/>
    <col min="9082" max="9086" width="14.7109375" style="21" customWidth="1"/>
    <col min="9087" max="9087" width="5.7109375" style="21" customWidth="1"/>
    <col min="9088" max="9088" width="14.7109375" style="21" customWidth="1"/>
    <col min="9089" max="9335" width="9.140625" style="21"/>
    <col min="9336" max="9336" width="29.7109375" style="21" customWidth="1"/>
    <col min="9337" max="9337" width="6.5703125" style="21" customWidth="1"/>
    <col min="9338" max="9342" width="14.7109375" style="21" customWidth="1"/>
    <col min="9343" max="9343" width="5.7109375" style="21" customWidth="1"/>
    <col min="9344" max="9344" width="14.7109375" style="21" customWidth="1"/>
    <col min="9345" max="9591" width="9.140625" style="21"/>
    <col min="9592" max="9592" width="29.7109375" style="21" customWidth="1"/>
    <col min="9593" max="9593" width="6.5703125" style="21" customWidth="1"/>
    <col min="9594" max="9598" width="14.7109375" style="21" customWidth="1"/>
    <col min="9599" max="9599" width="5.7109375" style="21" customWidth="1"/>
    <col min="9600" max="9600" width="14.7109375" style="21" customWidth="1"/>
    <col min="9601" max="9847" width="9.140625" style="21"/>
    <col min="9848" max="9848" width="29.7109375" style="21" customWidth="1"/>
    <col min="9849" max="9849" width="6.5703125" style="21" customWidth="1"/>
    <col min="9850" max="9854" width="14.7109375" style="21" customWidth="1"/>
    <col min="9855" max="9855" width="5.7109375" style="21" customWidth="1"/>
    <col min="9856" max="9856" width="14.7109375" style="21" customWidth="1"/>
    <col min="9857" max="10103" width="9.140625" style="21"/>
    <col min="10104" max="10104" width="29.7109375" style="21" customWidth="1"/>
    <col min="10105" max="10105" width="6.5703125" style="21" customWidth="1"/>
    <col min="10106" max="10110" width="14.7109375" style="21" customWidth="1"/>
    <col min="10111" max="10111" width="5.7109375" style="21" customWidth="1"/>
    <col min="10112" max="10112" width="14.7109375" style="21" customWidth="1"/>
    <col min="10113" max="10359" width="9.140625" style="21"/>
    <col min="10360" max="10360" width="29.7109375" style="21" customWidth="1"/>
    <col min="10361" max="10361" width="6.5703125" style="21" customWidth="1"/>
    <col min="10362" max="10366" width="14.7109375" style="21" customWidth="1"/>
    <col min="10367" max="10367" width="5.7109375" style="21" customWidth="1"/>
    <col min="10368" max="10368" width="14.7109375" style="21" customWidth="1"/>
    <col min="10369" max="10615" width="9.140625" style="21"/>
    <col min="10616" max="10616" width="29.7109375" style="21" customWidth="1"/>
    <col min="10617" max="10617" width="6.5703125" style="21" customWidth="1"/>
    <col min="10618" max="10622" width="14.7109375" style="21" customWidth="1"/>
    <col min="10623" max="10623" width="5.7109375" style="21" customWidth="1"/>
    <col min="10624" max="10624" width="14.7109375" style="21" customWidth="1"/>
    <col min="10625" max="10871" width="9.140625" style="21"/>
    <col min="10872" max="10872" width="29.7109375" style="21" customWidth="1"/>
    <col min="10873" max="10873" width="6.5703125" style="21" customWidth="1"/>
    <col min="10874" max="10878" width="14.7109375" style="21" customWidth="1"/>
    <col min="10879" max="10879" width="5.7109375" style="21" customWidth="1"/>
    <col min="10880" max="10880" width="14.7109375" style="21" customWidth="1"/>
    <col min="10881" max="11127" width="9.140625" style="21"/>
    <col min="11128" max="11128" width="29.7109375" style="21" customWidth="1"/>
    <col min="11129" max="11129" width="6.5703125" style="21" customWidth="1"/>
    <col min="11130" max="11134" width="14.7109375" style="21" customWidth="1"/>
    <col min="11135" max="11135" width="5.7109375" style="21" customWidth="1"/>
    <col min="11136" max="11136" width="14.7109375" style="21" customWidth="1"/>
    <col min="11137" max="11383" width="9.140625" style="21"/>
    <col min="11384" max="11384" width="29.7109375" style="21" customWidth="1"/>
    <col min="11385" max="11385" width="6.5703125" style="21" customWidth="1"/>
    <col min="11386" max="11390" width="14.7109375" style="21" customWidth="1"/>
    <col min="11391" max="11391" width="5.7109375" style="21" customWidth="1"/>
    <col min="11392" max="11392" width="14.7109375" style="21" customWidth="1"/>
    <col min="11393" max="11639" width="9.140625" style="21"/>
    <col min="11640" max="11640" width="29.7109375" style="21" customWidth="1"/>
    <col min="11641" max="11641" width="6.5703125" style="21" customWidth="1"/>
    <col min="11642" max="11646" width="14.7109375" style="21" customWidth="1"/>
    <col min="11647" max="11647" width="5.7109375" style="21" customWidth="1"/>
    <col min="11648" max="11648" width="14.7109375" style="21" customWidth="1"/>
    <col min="11649" max="11895" width="9.140625" style="21"/>
    <col min="11896" max="11896" width="29.7109375" style="21" customWidth="1"/>
    <col min="11897" max="11897" width="6.5703125" style="21" customWidth="1"/>
    <col min="11898" max="11902" width="14.7109375" style="21" customWidth="1"/>
    <col min="11903" max="11903" width="5.7109375" style="21" customWidth="1"/>
    <col min="11904" max="11904" width="14.7109375" style="21" customWidth="1"/>
    <col min="11905" max="12151" width="9.140625" style="21"/>
    <col min="12152" max="12152" width="29.7109375" style="21" customWidth="1"/>
    <col min="12153" max="12153" width="6.5703125" style="21" customWidth="1"/>
    <col min="12154" max="12158" width="14.7109375" style="21" customWidth="1"/>
    <col min="12159" max="12159" width="5.7109375" style="21" customWidth="1"/>
    <col min="12160" max="12160" width="14.7109375" style="21" customWidth="1"/>
    <col min="12161" max="12407" width="9.140625" style="21"/>
    <col min="12408" max="12408" width="29.7109375" style="21" customWidth="1"/>
    <col min="12409" max="12409" width="6.5703125" style="21" customWidth="1"/>
    <col min="12410" max="12414" width="14.7109375" style="21" customWidth="1"/>
    <col min="12415" max="12415" width="5.7109375" style="21" customWidth="1"/>
    <col min="12416" max="12416" width="14.7109375" style="21" customWidth="1"/>
    <col min="12417" max="12663" width="9.140625" style="21"/>
    <col min="12664" max="12664" width="29.7109375" style="21" customWidth="1"/>
    <col min="12665" max="12665" width="6.5703125" style="21" customWidth="1"/>
    <col min="12666" max="12670" width="14.7109375" style="21" customWidth="1"/>
    <col min="12671" max="12671" width="5.7109375" style="21" customWidth="1"/>
    <col min="12672" max="12672" width="14.7109375" style="21" customWidth="1"/>
    <col min="12673" max="12919" width="9.140625" style="21"/>
    <col min="12920" max="12920" width="29.7109375" style="21" customWidth="1"/>
    <col min="12921" max="12921" width="6.5703125" style="21" customWidth="1"/>
    <col min="12922" max="12926" width="14.7109375" style="21" customWidth="1"/>
    <col min="12927" max="12927" width="5.7109375" style="21" customWidth="1"/>
    <col min="12928" max="12928" width="14.7109375" style="21" customWidth="1"/>
    <col min="12929" max="13175" width="9.140625" style="21"/>
    <col min="13176" max="13176" width="29.7109375" style="21" customWidth="1"/>
    <col min="13177" max="13177" width="6.5703125" style="21" customWidth="1"/>
    <col min="13178" max="13182" width="14.7109375" style="21" customWidth="1"/>
    <col min="13183" max="13183" width="5.7109375" style="21" customWidth="1"/>
    <col min="13184" max="13184" width="14.7109375" style="21" customWidth="1"/>
    <col min="13185" max="13431" width="9.140625" style="21"/>
    <col min="13432" max="13432" width="29.7109375" style="21" customWidth="1"/>
    <col min="13433" max="13433" width="6.5703125" style="21" customWidth="1"/>
    <col min="13434" max="13438" width="14.7109375" style="21" customWidth="1"/>
    <col min="13439" max="13439" width="5.7109375" style="21" customWidth="1"/>
    <col min="13440" max="13440" width="14.7109375" style="21" customWidth="1"/>
    <col min="13441" max="13687" width="9.140625" style="21"/>
    <col min="13688" max="13688" width="29.7109375" style="21" customWidth="1"/>
    <col min="13689" max="13689" width="6.5703125" style="21" customWidth="1"/>
    <col min="13690" max="13694" width="14.7109375" style="21" customWidth="1"/>
    <col min="13695" max="13695" width="5.7109375" style="21" customWidth="1"/>
    <col min="13696" max="13696" width="14.7109375" style="21" customWidth="1"/>
    <col min="13697" max="13943" width="9.140625" style="21"/>
    <col min="13944" max="13944" width="29.7109375" style="21" customWidth="1"/>
    <col min="13945" max="13945" width="6.5703125" style="21" customWidth="1"/>
    <col min="13946" max="13950" width="14.7109375" style="21" customWidth="1"/>
    <col min="13951" max="13951" width="5.7109375" style="21" customWidth="1"/>
    <col min="13952" max="13952" width="14.7109375" style="21" customWidth="1"/>
    <col min="13953" max="14199" width="9.140625" style="21"/>
    <col min="14200" max="14200" width="29.7109375" style="21" customWidth="1"/>
    <col min="14201" max="14201" width="6.5703125" style="21" customWidth="1"/>
    <col min="14202" max="14206" width="14.7109375" style="21" customWidth="1"/>
    <col min="14207" max="14207" width="5.7109375" style="21" customWidth="1"/>
    <col min="14208" max="14208" width="14.7109375" style="21" customWidth="1"/>
    <col min="14209" max="14455" width="9.140625" style="21"/>
    <col min="14456" max="14456" width="29.7109375" style="21" customWidth="1"/>
    <col min="14457" max="14457" width="6.5703125" style="21" customWidth="1"/>
    <col min="14458" max="14462" width="14.7109375" style="21" customWidth="1"/>
    <col min="14463" max="14463" width="5.7109375" style="21" customWidth="1"/>
    <col min="14464" max="14464" width="14.7109375" style="21" customWidth="1"/>
    <col min="14465" max="14711" width="9.140625" style="21"/>
    <col min="14712" max="14712" width="29.7109375" style="21" customWidth="1"/>
    <col min="14713" max="14713" width="6.5703125" style="21" customWidth="1"/>
    <col min="14714" max="14718" width="14.7109375" style="21" customWidth="1"/>
    <col min="14719" max="14719" width="5.7109375" style="21" customWidth="1"/>
    <col min="14720" max="14720" width="14.7109375" style="21" customWidth="1"/>
    <col min="14721" max="14967" width="9.140625" style="21"/>
    <col min="14968" max="14968" width="29.7109375" style="21" customWidth="1"/>
    <col min="14969" max="14969" width="6.5703125" style="21" customWidth="1"/>
    <col min="14970" max="14974" width="14.7109375" style="21" customWidth="1"/>
    <col min="14975" max="14975" width="5.7109375" style="21" customWidth="1"/>
    <col min="14976" max="14976" width="14.7109375" style="21" customWidth="1"/>
    <col min="14977" max="15223" width="9.140625" style="21"/>
    <col min="15224" max="15224" width="29.7109375" style="21" customWidth="1"/>
    <col min="15225" max="15225" width="6.5703125" style="21" customWidth="1"/>
    <col min="15226" max="15230" width="14.7109375" style="21" customWidth="1"/>
    <col min="15231" max="15231" width="5.7109375" style="21" customWidth="1"/>
    <col min="15232" max="15232" width="14.7109375" style="21" customWidth="1"/>
    <col min="15233" max="15479" width="9.140625" style="21"/>
    <col min="15480" max="15480" width="29.7109375" style="21" customWidth="1"/>
    <col min="15481" max="15481" width="6.5703125" style="21" customWidth="1"/>
    <col min="15482" max="15486" width="14.7109375" style="21" customWidth="1"/>
    <col min="15487" max="15487" width="5.7109375" style="21" customWidth="1"/>
    <col min="15488" max="15488" width="14.7109375" style="21" customWidth="1"/>
    <col min="15489" max="15735" width="9.140625" style="21"/>
    <col min="15736" max="15736" width="29.7109375" style="21" customWidth="1"/>
    <col min="15737" max="15737" width="6.5703125" style="21" customWidth="1"/>
    <col min="15738" max="15742" width="14.7109375" style="21" customWidth="1"/>
    <col min="15743" max="15743" width="5.7109375" style="21" customWidth="1"/>
    <col min="15744" max="15744" width="14.7109375" style="21" customWidth="1"/>
    <col min="15745" max="16384" width="9.140625" style="21"/>
  </cols>
  <sheetData>
    <row r="1" spans="1:8" ht="15" customHeight="1" x14ac:dyDescent="0.2">
      <c r="A1" s="35" t="s">
        <v>72</v>
      </c>
      <c r="B1" s="35"/>
      <c r="C1" s="35"/>
      <c r="D1" s="35"/>
      <c r="E1" s="35"/>
      <c r="F1" s="35"/>
      <c r="G1" s="35"/>
      <c r="H1" s="35"/>
    </row>
    <row r="2" spans="1:8" s="20" customFormat="1" ht="39" customHeight="1" x14ac:dyDescent="0.25">
      <c r="A2" s="22"/>
      <c r="B2" s="23" t="s">
        <v>57</v>
      </c>
      <c r="C2" s="23" t="s">
        <v>58</v>
      </c>
      <c r="D2" s="23" t="s">
        <v>59</v>
      </c>
      <c r="E2" s="24"/>
      <c r="F2" s="23" t="s">
        <v>57</v>
      </c>
      <c r="G2" s="23" t="s">
        <v>58</v>
      </c>
      <c r="H2" s="23" t="s">
        <v>59</v>
      </c>
    </row>
    <row r="3" spans="1:8" s="20" customFormat="1" ht="15" customHeight="1" x14ac:dyDescent="0.2">
      <c r="A3" s="25"/>
      <c r="B3" s="26" t="s">
        <v>67</v>
      </c>
      <c r="C3" s="26" t="s">
        <v>67</v>
      </c>
      <c r="D3" s="26" t="s">
        <v>67</v>
      </c>
      <c r="E3" s="26"/>
      <c r="F3" s="26" t="s">
        <v>68</v>
      </c>
      <c r="G3" s="26" t="s">
        <v>68</v>
      </c>
      <c r="H3" s="26" t="s">
        <v>68</v>
      </c>
    </row>
    <row r="4" spans="1:8" ht="15" customHeight="1" x14ac:dyDescent="0.25">
      <c r="A4" s="27" t="s">
        <v>73</v>
      </c>
      <c r="B4" s="28">
        <v>95</v>
      </c>
      <c r="C4" s="28">
        <v>105</v>
      </c>
      <c r="D4" s="28">
        <v>162</v>
      </c>
      <c r="E4" s="29"/>
      <c r="F4" s="30">
        <v>30.35143769968051</v>
      </c>
      <c r="G4" s="30">
        <v>33.546325878594253</v>
      </c>
      <c r="H4" s="30">
        <v>51.757188498402549</v>
      </c>
    </row>
    <row r="5" spans="1:8" ht="15" customHeight="1" x14ac:dyDescent="0.25">
      <c r="A5" s="27" t="s">
        <v>60</v>
      </c>
      <c r="B5" s="28">
        <v>70</v>
      </c>
      <c r="C5" s="28">
        <v>81</v>
      </c>
      <c r="D5" s="28">
        <v>121</v>
      </c>
      <c r="E5" s="29"/>
      <c r="F5" s="30">
        <v>22.364217252396166</v>
      </c>
      <c r="G5" s="30">
        <v>25.878594249201274</v>
      </c>
      <c r="H5" s="30">
        <v>38.658146964856229</v>
      </c>
    </row>
    <row r="6" spans="1:8" ht="15" customHeight="1" x14ac:dyDescent="0.25">
      <c r="A6" s="31" t="s">
        <v>61</v>
      </c>
      <c r="B6" s="28">
        <v>11</v>
      </c>
      <c r="C6" s="28">
        <v>16</v>
      </c>
      <c r="D6" s="28">
        <v>23</v>
      </c>
      <c r="E6" s="29"/>
      <c r="F6" s="30">
        <v>3.5143769968051117</v>
      </c>
      <c r="G6" s="30">
        <v>5.1118210862619806</v>
      </c>
      <c r="H6" s="30">
        <v>7.3482428115015974</v>
      </c>
    </row>
    <row r="7" spans="1:8" ht="15" customHeight="1" x14ac:dyDescent="0.25">
      <c r="A7" s="31" t="s">
        <v>62</v>
      </c>
      <c r="B7" s="28">
        <v>65</v>
      </c>
      <c r="C7" s="28">
        <v>78</v>
      </c>
      <c r="D7" s="28">
        <v>114</v>
      </c>
      <c r="E7" s="29"/>
      <c r="F7" s="30">
        <v>20.766773162939298</v>
      </c>
      <c r="G7" s="30">
        <v>24.920127795527154</v>
      </c>
      <c r="H7" s="30">
        <v>36.421725239616613</v>
      </c>
    </row>
    <row r="8" spans="1:8" ht="15" customHeight="1" x14ac:dyDescent="0.25">
      <c r="A8" s="27" t="s">
        <v>63</v>
      </c>
      <c r="B8" s="28">
        <v>48</v>
      </c>
      <c r="C8" s="28">
        <v>46</v>
      </c>
      <c r="D8" s="28">
        <v>81</v>
      </c>
      <c r="E8" s="29"/>
      <c r="F8" s="30">
        <v>15.335463258785943</v>
      </c>
      <c r="G8" s="30">
        <v>14.696485623003195</v>
      </c>
      <c r="H8" s="30">
        <v>25.878594249201274</v>
      </c>
    </row>
    <row r="9" spans="1:8" ht="15" customHeight="1" x14ac:dyDescent="0.25">
      <c r="A9" s="27" t="s">
        <v>64</v>
      </c>
      <c r="B9" s="28">
        <v>24</v>
      </c>
      <c r="C9" s="28">
        <v>40</v>
      </c>
      <c r="D9" s="28">
        <v>52</v>
      </c>
      <c r="E9" s="29"/>
      <c r="F9" s="30">
        <v>7.6677316293929714</v>
      </c>
      <c r="G9" s="30">
        <v>12.779552715654951</v>
      </c>
      <c r="H9" s="30">
        <v>16.613418530351439</v>
      </c>
    </row>
    <row r="10" spans="1:8" ht="15" customHeight="1" x14ac:dyDescent="0.25">
      <c r="A10" s="27" t="s">
        <v>65</v>
      </c>
      <c r="B10" s="28">
        <v>38</v>
      </c>
      <c r="C10" s="28">
        <v>18</v>
      </c>
      <c r="D10" s="28">
        <v>50</v>
      </c>
      <c r="E10" s="29"/>
      <c r="F10" s="30">
        <v>12.140575079872203</v>
      </c>
      <c r="G10" s="30">
        <v>5.7507987220447285</v>
      </c>
      <c r="H10" s="30">
        <v>15.974440894568689</v>
      </c>
    </row>
    <row r="11" spans="1:8" ht="15" customHeight="1" x14ac:dyDescent="0.25">
      <c r="A11" s="27" t="s">
        <v>66</v>
      </c>
      <c r="B11" s="28">
        <v>14</v>
      </c>
      <c r="C11" s="28">
        <v>21</v>
      </c>
      <c r="D11" s="28">
        <v>32</v>
      </c>
      <c r="E11" s="29"/>
      <c r="F11" s="30">
        <v>4.4728434504792327</v>
      </c>
      <c r="G11" s="30">
        <v>6.7092651757188495</v>
      </c>
      <c r="H11" s="30">
        <v>10.223642172523961</v>
      </c>
    </row>
    <row r="12" spans="1:8" ht="15" customHeight="1" x14ac:dyDescent="0.25">
      <c r="A12" s="27" t="s">
        <v>69</v>
      </c>
      <c r="B12" s="28">
        <v>11</v>
      </c>
      <c r="C12" s="28">
        <v>8</v>
      </c>
      <c r="D12" s="28">
        <v>15</v>
      </c>
      <c r="E12" s="29"/>
      <c r="F12" s="30">
        <v>3.5143769968051117</v>
      </c>
      <c r="G12" s="30">
        <v>2.5559105431309903</v>
      </c>
      <c r="H12" s="30">
        <v>4.7923322683706067</v>
      </c>
    </row>
    <row r="13" spans="1:8" ht="15" customHeight="1" x14ac:dyDescent="0.25">
      <c r="A13" s="32" t="s">
        <v>70</v>
      </c>
      <c r="B13" s="33">
        <v>175</v>
      </c>
      <c r="C13" s="33">
        <v>190</v>
      </c>
      <c r="D13" s="33">
        <v>313</v>
      </c>
      <c r="E13" s="24"/>
      <c r="F13" s="34"/>
      <c r="G13" s="34"/>
      <c r="H13" s="34"/>
    </row>
    <row r="14" spans="1:8" ht="15" customHeight="1" x14ac:dyDescent="0.2">
      <c r="A14" s="36" t="s">
        <v>71</v>
      </c>
      <c r="B14" s="36"/>
      <c r="C14" s="36"/>
      <c r="D14" s="36"/>
      <c r="E14" s="36"/>
      <c r="F14" s="36"/>
      <c r="G14" s="36"/>
      <c r="H14" s="36"/>
    </row>
  </sheetData>
  <mergeCells count="2">
    <mergeCell ref="A1:H1"/>
    <mergeCell ref="A14:H14"/>
  </mergeCells>
  <pageMargins left="0" right="0" top="0.59055118110236227" bottom="0.9842519685039370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M3:O9"/>
  <sheetViews>
    <sheetView workbookViewId="0">
      <selection activeCell="C34" sqref="C34"/>
    </sheetView>
  </sheetViews>
  <sheetFormatPr defaultRowHeight="15" x14ac:dyDescent="0.25"/>
  <cols>
    <col min="1" max="1" width="46.7109375" customWidth="1"/>
  </cols>
  <sheetData>
    <row r="3" spans="13:15" x14ac:dyDescent="0.25">
      <c r="N3" t="s">
        <v>8</v>
      </c>
    </row>
    <row r="4" spans="13:15" x14ac:dyDescent="0.25">
      <c r="M4" t="s">
        <v>18</v>
      </c>
      <c r="N4" s="1">
        <v>112300</v>
      </c>
      <c r="O4" s="3">
        <f>N4/$N$9</f>
        <v>0.29809068008738332</v>
      </c>
    </row>
    <row r="5" spans="13:15" x14ac:dyDescent="0.25">
      <c r="M5" t="s">
        <v>1</v>
      </c>
      <c r="N5" s="1">
        <v>9316</v>
      </c>
      <c r="O5" s="3">
        <f t="shared" ref="O5:O9" si="0">N5/$N$9</f>
        <v>2.4728519819181324E-2</v>
      </c>
    </row>
    <row r="6" spans="13:15" x14ac:dyDescent="0.25">
      <c r="M6" t="s">
        <v>19</v>
      </c>
      <c r="N6" s="1">
        <v>102965</v>
      </c>
      <c r="O6" s="3">
        <f t="shared" si="0"/>
        <v>0.27331172640425133</v>
      </c>
    </row>
    <row r="7" spans="13:15" x14ac:dyDescent="0.25">
      <c r="M7" t="s">
        <v>20</v>
      </c>
      <c r="N7" s="1">
        <v>101547</v>
      </c>
      <c r="O7" s="3">
        <f t="shared" si="0"/>
        <v>0.26954776750519599</v>
      </c>
    </row>
    <row r="8" spans="13:15" x14ac:dyDescent="0.25">
      <c r="M8" t="s">
        <v>21</v>
      </c>
      <c r="N8" s="1">
        <v>50603</v>
      </c>
      <c r="O8" s="3">
        <f t="shared" si="0"/>
        <v>0.13432130618398805</v>
      </c>
    </row>
    <row r="9" spans="13:15" x14ac:dyDescent="0.25">
      <c r="M9" t="s">
        <v>0</v>
      </c>
      <c r="N9" s="1">
        <v>376731</v>
      </c>
      <c r="O9" s="3">
        <f t="shared" si="0"/>
        <v>1</v>
      </c>
    </row>
  </sheetData>
  <pageMargins left="0.7" right="0.7" top="0.75" bottom="0.75" header="0.3" footer="0.3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L1:T35"/>
  <sheetViews>
    <sheetView workbookViewId="0">
      <selection activeCell="G34" sqref="G34"/>
    </sheetView>
  </sheetViews>
  <sheetFormatPr defaultRowHeight="15" x14ac:dyDescent="0.25"/>
  <cols>
    <col min="1" max="1" width="49.7109375" customWidth="1"/>
    <col min="2" max="2" width="4.42578125" customWidth="1"/>
  </cols>
  <sheetData>
    <row r="1" spans="12:19" ht="15" customHeight="1" x14ac:dyDescent="0.25"/>
    <row r="2" spans="12:19" ht="15" customHeight="1" x14ac:dyDescent="0.25"/>
    <row r="3" spans="12:19" ht="15" customHeight="1" x14ac:dyDescent="0.25"/>
    <row r="4" spans="12:19" ht="15" customHeight="1" x14ac:dyDescent="0.25"/>
    <row r="5" spans="12:19" ht="15" customHeight="1" x14ac:dyDescent="0.25">
      <c r="M5" t="s">
        <v>14</v>
      </c>
    </row>
    <row r="6" spans="12:19" ht="15" customHeight="1" x14ac:dyDescent="0.25">
      <c r="L6" t="s">
        <v>56</v>
      </c>
      <c r="M6" s="17">
        <f>S35</f>
        <v>42.088318295639731</v>
      </c>
      <c r="O6" s="7"/>
      <c r="P6" s="3"/>
      <c r="S6" s="3"/>
    </row>
    <row r="7" spans="12:19" ht="15" customHeight="1" x14ac:dyDescent="0.25">
      <c r="L7" t="s">
        <v>18</v>
      </c>
      <c r="M7" s="7">
        <v>25.618962578131345</v>
      </c>
      <c r="O7" s="7"/>
      <c r="P7" s="3"/>
      <c r="S7" s="3"/>
    </row>
    <row r="8" spans="12:19" ht="15" customHeight="1" x14ac:dyDescent="0.25">
      <c r="L8" t="s">
        <v>21</v>
      </c>
      <c r="M8" s="7">
        <v>33.003708281829418</v>
      </c>
      <c r="O8" s="7"/>
      <c r="P8" s="3"/>
      <c r="S8" s="3"/>
    </row>
    <row r="9" spans="12:19" ht="15" customHeight="1" x14ac:dyDescent="0.25">
      <c r="L9" t="s">
        <v>20</v>
      </c>
      <c r="M9" s="7">
        <v>53.636981645139358</v>
      </c>
      <c r="O9" s="7"/>
      <c r="P9" s="3"/>
      <c r="S9" s="3"/>
    </row>
    <row r="10" spans="12:19" ht="15" customHeight="1" x14ac:dyDescent="0.25">
      <c r="L10" t="s">
        <v>1</v>
      </c>
      <c r="M10" s="7">
        <v>58.548914659530183</v>
      </c>
      <c r="O10" s="7"/>
      <c r="P10" s="3"/>
      <c r="S10" s="3"/>
    </row>
    <row r="11" spans="12:19" ht="15" customHeight="1" x14ac:dyDescent="0.25">
      <c r="L11" t="s">
        <v>19</v>
      </c>
      <c r="M11" s="7">
        <v>59.602823777792437</v>
      </c>
      <c r="O11" s="7"/>
      <c r="P11" s="3"/>
      <c r="S11" s="3"/>
    </row>
    <row r="12" spans="12:19" ht="15" customHeight="1" x14ac:dyDescent="0.25"/>
    <row r="13" spans="12:19" ht="15" customHeight="1" x14ac:dyDescent="0.25"/>
    <row r="14" spans="12:19" ht="15" customHeight="1" x14ac:dyDescent="0.25"/>
    <row r="15" spans="12:19" ht="15" customHeight="1" x14ac:dyDescent="0.25"/>
    <row r="16" spans="12:19" ht="15" customHeight="1" x14ac:dyDescent="0.25"/>
    <row r="27" spans="13:20" x14ac:dyDescent="0.25">
      <c r="M27" s="18"/>
      <c r="N27" s="19" t="s">
        <v>18</v>
      </c>
      <c r="O27" s="19" t="s">
        <v>1</v>
      </c>
      <c r="P27" s="19" t="s">
        <v>19</v>
      </c>
      <c r="Q27" s="19" t="s">
        <v>20</v>
      </c>
      <c r="R27" s="19" t="s">
        <v>21</v>
      </c>
      <c r="S27" s="19" t="s">
        <v>0</v>
      </c>
      <c r="T27" s="15"/>
    </row>
    <row r="28" spans="13:20" x14ac:dyDescent="0.25">
      <c r="M28" s="18" t="s">
        <v>7</v>
      </c>
      <c r="N28" s="18"/>
      <c r="O28" s="18"/>
      <c r="P28" s="18"/>
      <c r="Q28" s="18"/>
      <c r="R28" s="18"/>
      <c r="S28" s="18"/>
    </row>
    <row r="29" spans="13:20" x14ac:dyDescent="0.25">
      <c r="M29" s="18" t="s">
        <v>8</v>
      </c>
      <c r="N29" s="18">
        <v>112300</v>
      </c>
      <c r="O29" s="18">
        <v>9316</v>
      </c>
      <c r="P29" s="18">
        <v>102965</v>
      </c>
      <c r="Q29" s="18">
        <v>101547</v>
      </c>
      <c r="R29" s="18">
        <v>50603</v>
      </c>
      <c r="S29" s="18">
        <v>376731</v>
      </c>
    </row>
    <row r="30" spans="13:20" x14ac:dyDescent="0.25">
      <c r="M30" s="18" t="s">
        <v>9</v>
      </c>
      <c r="N30" s="18">
        <v>105950</v>
      </c>
      <c r="O30" s="18">
        <v>8501</v>
      </c>
      <c r="P30" s="18">
        <v>29852</v>
      </c>
      <c r="Q30" s="18">
        <v>81959</v>
      </c>
      <c r="R30" s="18">
        <v>22669</v>
      </c>
      <c r="S30" s="18">
        <v>248931</v>
      </c>
    </row>
    <row r="31" spans="13:20" x14ac:dyDescent="0.25">
      <c r="M31" s="19" t="s">
        <v>10</v>
      </c>
      <c r="N31" s="19">
        <v>36957</v>
      </c>
      <c r="O31" s="19">
        <v>3363</v>
      </c>
      <c r="P31" s="19">
        <v>15157</v>
      </c>
      <c r="Q31" s="19">
        <v>33833</v>
      </c>
      <c r="R31" s="19">
        <v>11326</v>
      </c>
      <c r="S31" s="19">
        <v>100636</v>
      </c>
    </row>
    <row r="32" spans="13:20" hidden="1" x14ac:dyDescent="0.25">
      <c r="M32" s="18" t="s">
        <v>11</v>
      </c>
      <c r="N32" s="18"/>
      <c r="O32" s="18"/>
      <c r="P32" s="18"/>
      <c r="Q32" s="18"/>
      <c r="R32" s="18"/>
      <c r="S32" s="18"/>
    </row>
    <row r="33" spans="13:19" hidden="1" x14ac:dyDescent="0.25">
      <c r="M33" s="18" t="s">
        <v>12</v>
      </c>
      <c r="N33" s="18">
        <v>27489</v>
      </c>
      <c r="O33" s="18">
        <v>1394</v>
      </c>
      <c r="P33" s="18">
        <v>6123</v>
      </c>
      <c r="Q33" s="18">
        <v>15686</v>
      </c>
      <c r="R33" s="18">
        <v>7589</v>
      </c>
      <c r="S33" s="18">
        <v>58281</v>
      </c>
    </row>
    <row r="34" spans="13:19" x14ac:dyDescent="0.25">
      <c r="M34" s="19" t="s">
        <v>13</v>
      </c>
      <c r="N34" s="19">
        <v>9468</v>
      </c>
      <c r="O34" s="19">
        <v>1969</v>
      </c>
      <c r="P34" s="19">
        <v>9034</v>
      </c>
      <c r="Q34" s="19">
        <v>18147</v>
      </c>
      <c r="R34" s="19">
        <v>3738</v>
      </c>
      <c r="S34" s="19">
        <v>42356</v>
      </c>
    </row>
    <row r="35" spans="13:19" x14ac:dyDescent="0.25">
      <c r="N35" s="16">
        <f>SUM(N34/N31)*100</f>
        <v>25.618962578131345</v>
      </c>
      <c r="O35" s="16">
        <f t="shared" ref="O35:S35" si="0">SUM(O34/O31)*100</f>
        <v>58.548914659530183</v>
      </c>
      <c r="P35" s="7">
        <f t="shared" si="0"/>
        <v>59.602823777792437</v>
      </c>
      <c r="Q35" s="7">
        <f t="shared" si="0"/>
        <v>53.636981645139358</v>
      </c>
      <c r="R35" s="7">
        <f t="shared" si="0"/>
        <v>33.003708281829418</v>
      </c>
      <c r="S35" s="17">
        <f t="shared" si="0"/>
        <v>42.088318295639731</v>
      </c>
    </row>
  </sheetData>
  <sortState xmlns:xlrd2="http://schemas.microsoft.com/office/spreadsheetml/2017/richdata2" ref="L6:M11">
    <sortCondition ref="M6:M11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Bus Demog</vt:lpstr>
      <vt:lpstr>Bus Surveys</vt:lpstr>
      <vt:lpstr>Financial Sector</vt:lpstr>
      <vt:lpstr>Table 2.1</vt:lpstr>
      <vt:lpstr>P-INTSS2018-2020TBL2.5</vt:lpstr>
      <vt:lpstr>Figure 2.4 old</vt:lpstr>
      <vt:lpstr>Figure 2.7 old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2019-12-16T14:28:41Z</cp:lastPrinted>
  <dcterms:created xsi:type="dcterms:W3CDTF">2013-09-09T14:11:09Z</dcterms:created>
  <dcterms:modified xsi:type="dcterms:W3CDTF">2022-04-11T09:44:01Z</dcterms:modified>
</cp:coreProperties>
</file>