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BS Releases\INTSS (International Sourcing Survey)\TABLES\"/>
    </mc:Choice>
  </mc:AlternateContent>
  <xr:revisionPtr revIDLastSave="0" documentId="13_ncr:1_{8C6D43C6-D8BC-44CE-B0DF-A9C2A22F370C}" xr6:coauthVersionLast="46" xr6:coauthVersionMax="46" xr10:uidLastSave="{00000000-0000-0000-0000-000000000000}"/>
  <bookViews>
    <workbookView xWindow="1170" yWindow="1170" windowWidth="21600" windowHeight="11385" firstSheet="4" activeTab="4" xr2:uid="{00000000-000D-0000-FFFF-FFFF00000000}"/>
  </bookViews>
  <sheets>
    <sheet name="Bus Demog" sheetId="1" state="hidden" r:id="rId1"/>
    <sheet name="Bus Surveys" sheetId="3" state="hidden" r:id="rId2"/>
    <sheet name="Financial Sector" sheetId="4" state="hidden" r:id="rId3"/>
    <sheet name="Table 2.1" sheetId="2" state="hidden" r:id="rId4"/>
    <sheet name="P-INTSS2018-2020TBL2.1" sheetId="17" r:id="rId5"/>
    <sheet name="Figure 2.4 old" sheetId="8" state="hidden" r:id="rId6"/>
    <sheet name="Figure 2.7 old" sheetId="11" state="hidden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5" i="11" l="1"/>
  <c r="P35" i="11"/>
  <c r="Q35" i="11"/>
  <c r="R35" i="11"/>
  <c r="S35" i="11"/>
  <c r="M6" i="11" s="1"/>
  <c r="N35" i="11"/>
  <c r="O5" i="8" l="1"/>
  <c r="O6" i="8"/>
  <c r="O7" i="8"/>
  <c r="O8" i="8"/>
  <c r="O9" i="8"/>
  <c r="O4" i="8"/>
  <c r="G18" i="2"/>
  <c r="F24" i="2" l="1"/>
  <c r="F23" i="2"/>
  <c r="H9" i="2" l="1"/>
  <c r="H10" i="2"/>
  <c r="H8" i="2"/>
  <c r="H24" i="2"/>
  <c r="H11" i="2" l="1"/>
  <c r="G15" i="2"/>
  <c r="G16" i="2"/>
  <c r="G19" i="2"/>
  <c r="G21" i="2" s="1"/>
  <c r="G14" i="2"/>
  <c r="H23" i="2"/>
  <c r="G27" i="2"/>
  <c r="C23" i="2"/>
  <c r="D24" i="2"/>
  <c r="E24" i="2"/>
  <c r="C24" i="2"/>
  <c r="D23" i="2"/>
  <c r="E23" i="2"/>
  <c r="D18" i="2"/>
  <c r="E18" i="2"/>
  <c r="F18" i="2"/>
  <c r="D19" i="2"/>
  <c r="E19" i="2"/>
  <c r="F19" i="2"/>
  <c r="C19" i="2"/>
  <c r="C18" i="2"/>
  <c r="C15" i="2"/>
  <c r="D15" i="2"/>
  <c r="E15" i="2"/>
  <c r="F15" i="2"/>
  <c r="C16" i="2"/>
  <c r="D16" i="2"/>
  <c r="E16" i="2"/>
  <c r="F16" i="2"/>
  <c r="D14" i="2"/>
  <c r="E14" i="2"/>
  <c r="F14" i="2"/>
  <c r="C14" i="2"/>
  <c r="G11" i="2"/>
  <c r="F11" i="2"/>
  <c r="E11" i="2"/>
  <c r="D11" i="2"/>
  <c r="C11" i="2"/>
  <c r="C13" i="1"/>
  <c r="D13" i="1"/>
  <c r="E13" i="1"/>
  <c r="F13" i="1"/>
  <c r="G13" i="1"/>
  <c r="C14" i="1"/>
  <c r="D14" i="1"/>
  <c r="E14" i="1"/>
  <c r="F14" i="1"/>
  <c r="G14" i="1"/>
  <c r="G12" i="1"/>
  <c r="F12" i="1"/>
  <c r="E12" i="1"/>
  <c r="D12" i="1"/>
  <c r="C12" i="1"/>
  <c r="H12" i="1" l="1"/>
  <c r="G26" i="2"/>
  <c r="H13" i="1"/>
  <c r="H14" i="1"/>
  <c r="H14" i="2"/>
  <c r="F26" i="2"/>
  <c r="H16" i="2"/>
  <c r="H15" i="2"/>
  <c r="D27" i="2"/>
  <c r="F27" i="2"/>
  <c r="D26" i="2"/>
  <c r="H18" i="2"/>
  <c r="F21" i="2"/>
  <c r="H19" i="2"/>
  <c r="E27" i="2"/>
  <c r="E26" i="2"/>
  <c r="C21" i="2"/>
  <c r="E21" i="2"/>
  <c r="D21" i="2"/>
  <c r="C27" i="2"/>
  <c r="H26" i="2"/>
  <c r="C26" i="2"/>
  <c r="H21" i="2" l="1"/>
  <c r="H27" i="2"/>
</calcChain>
</file>

<file path=xl/sharedStrings.xml><?xml version="1.0" encoding="utf-8"?>
<sst xmlns="http://schemas.openxmlformats.org/spreadsheetml/2006/main" count="127" uniqueCount="66">
  <si>
    <t>Total Business Economy</t>
  </si>
  <si>
    <t>Construction</t>
  </si>
  <si>
    <t>Business Demography</t>
  </si>
  <si>
    <t>Active enterprises (number)</t>
  </si>
  <si>
    <t>Persons engaged (number)</t>
  </si>
  <si>
    <t>Employees (number)</t>
  </si>
  <si>
    <t>Average persons engaged per enterprise</t>
  </si>
  <si>
    <t>Business Operations</t>
  </si>
  <si>
    <t>Turnover (€millions)</t>
  </si>
  <si>
    <t>Production value (€millions)</t>
  </si>
  <si>
    <t>Gross value added (€millions)</t>
  </si>
  <si>
    <t>of which</t>
  </si>
  <si>
    <t xml:space="preserve">   Gross operating suplus (€millions)</t>
  </si>
  <si>
    <t xml:space="preserve">   Personnel costs (€millions)</t>
  </si>
  <si>
    <t>Personnel costs as % of GVA</t>
  </si>
  <si>
    <t>n/a</t>
  </si>
  <si>
    <t>GVA as % of Turnover</t>
  </si>
  <si>
    <t>GOS as % of Turnover</t>
  </si>
  <si>
    <t>Industry</t>
  </si>
  <si>
    <t>Distribution</t>
  </si>
  <si>
    <t>Services</t>
  </si>
  <si>
    <t>Financial &amp; Insurance</t>
  </si>
  <si>
    <t xml:space="preserve"> </t>
  </si>
  <si>
    <t>Active Enterprises (Number)</t>
  </si>
  <si>
    <t>Persons Engaged (Number)</t>
  </si>
  <si>
    <t>Business economy excluding activities of holding companies (B to N,-642)</t>
  </si>
  <si>
    <t>Industry (B to E)</t>
  </si>
  <si>
    <t>Construction (F)</t>
  </si>
  <si>
    <t>Business economy services excluding activities of holding companies (G to N,-642)</t>
  </si>
  <si>
    <t>Wholesale and retail trade, repair of motor vehicles and motorcycles (G)</t>
  </si>
  <si>
    <t>Financial and insurance activities excluding activities of holding companies (K-642)</t>
  </si>
  <si>
    <t>FROM STATBANK</t>
  </si>
  <si>
    <t>FOR TABLE 2.1</t>
  </si>
  <si>
    <t>Employees (Number)</t>
  </si>
  <si>
    <t>Financial</t>
  </si>
  <si>
    <t>Turnover (millions)</t>
  </si>
  <si>
    <t>Production value (millions)</t>
  </si>
  <si>
    <t>Gross value added (millions)</t>
  </si>
  <si>
    <t>Gross operating suplus (millions)</t>
  </si>
  <si>
    <t>Personnel costs (millions)</t>
  </si>
  <si>
    <t>Turnover per person engaged (units)</t>
  </si>
  <si>
    <t>GVA per person engaged (units)</t>
  </si>
  <si>
    <t>gva_to</t>
  </si>
  <si>
    <t>gos_to</t>
  </si>
  <si>
    <t>Total</t>
  </si>
  <si>
    <t>FROM SAS</t>
  </si>
  <si>
    <t>Insurance</t>
  </si>
  <si>
    <t>Banks</t>
  </si>
  <si>
    <t>Turnover</t>
  </si>
  <si>
    <t>Production Value</t>
  </si>
  <si>
    <t>GVA</t>
  </si>
  <si>
    <t>Personnel costs</t>
  </si>
  <si>
    <t>GOS</t>
  </si>
  <si>
    <t>Turnover per person engaged (€uros)</t>
  </si>
  <si>
    <t>GVA per person engaged (€uros)</t>
  </si>
  <si>
    <t>Table 2.1 Main Indicators for all business sectors, 2011</t>
  </si>
  <si>
    <t>Total Business                                        Economy</t>
  </si>
  <si>
    <t xml:space="preserve">    of which:</t>
  </si>
  <si>
    <t>No.</t>
  </si>
  <si>
    <t>%</t>
  </si>
  <si>
    <t>Table 2.1 Enterprises engaged in international sourcing by sector, 2018-2020</t>
  </si>
  <si>
    <t xml:space="preserve">        Considered engaging in international sourcing 2018-2020</t>
  </si>
  <si>
    <t xml:space="preserve">        Engaged in international sourcing prior to 2018</t>
  </si>
  <si>
    <t>Percentage of enterprises engaged in international sourcing</t>
  </si>
  <si>
    <t>Engaged in international sourcing</t>
  </si>
  <si>
    <t>Did not engage in international sourcing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</si>
</sst>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3" fontId="0" fillId="0" borderId="0" xfId="0" applyNumberFormat="1"/>
    <xf numFmtId="0" fontId="1" fillId="0" borderId="0" xfId="0" applyFont="1"/>
    <xf numFmtId="165" fontId="0" fillId="0" borderId="0" xfId="0" applyNumberFormat="1"/>
    <xf numFmtId="0" fontId="0" fillId="0" borderId="0" xfId="0" applyFont="1"/>
    <xf numFmtId="3" fontId="0" fillId="0" borderId="0" xfId="0" applyNumberFormat="1" applyFont="1"/>
    <xf numFmtId="165" fontId="0" fillId="0" borderId="0" xfId="0" applyNumberFormat="1" applyFont="1"/>
    <xf numFmtId="166" fontId="0" fillId="0" borderId="0" xfId="0" applyNumberFormat="1"/>
    <xf numFmtId="0" fontId="2" fillId="0" borderId="0" xfId="0" applyFont="1"/>
    <xf numFmtId="3" fontId="4" fillId="0" borderId="0" xfId="0" applyNumberFormat="1" applyFont="1"/>
    <xf numFmtId="164" fontId="4" fillId="0" borderId="0" xfId="0" applyNumberFormat="1" applyFont="1"/>
    <xf numFmtId="0" fontId="4" fillId="0" borderId="0" xfId="0" applyFont="1"/>
    <xf numFmtId="164" fontId="0" fillId="0" borderId="0" xfId="0" applyNumberFormat="1" applyFont="1"/>
    <xf numFmtId="165" fontId="4" fillId="0" borderId="0" xfId="0" applyNumberFormat="1" applyFont="1"/>
    <xf numFmtId="3" fontId="4" fillId="0" borderId="0" xfId="0" applyNumberFormat="1" applyFont="1" applyAlignment="1">
      <alignment horizontal="right"/>
    </xf>
    <xf numFmtId="0" fontId="5" fillId="0" borderId="0" xfId="0" applyFont="1"/>
    <xf numFmtId="166" fontId="1" fillId="0" borderId="0" xfId="0" applyNumberFormat="1" applyFont="1"/>
    <xf numFmtId="166" fontId="6" fillId="2" borderId="0" xfId="0" applyNumberFormat="1" applyFont="1" applyFill="1"/>
    <xf numFmtId="0" fontId="7" fillId="0" borderId="0" xfId="0" applyFont="1"/>
    <xf numFmtId="0" fontId="8" fillId="0" borderId="0" xfId="0" applyFont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/>
    <xf numFmtId="0" fontId="10" fillId="0" borderId="1" xfId="0" applyFont="1" applyBorder="1"/>
    <xf numFmtId="0" fontId="10" fillId="0" borderId="1" xfId="0" applyFont="1" applyBorder="1" applyAlignment="1">
      <alignment horizontal="right" wrapText="1"/>
    </xf>
    <xf numFmtId="0" fontId="10" fillId="0" borderId="0" xfId="0" applyFont="1"/>
    <xf numFmtId="3" fontId="10" fillId="0" borderId="0" xfId="0" applyNumberFormat="1" applyFont="1" applyAlignment="1">
      <alignment horizontal="right"/>
    </xf>
    <xf numFmtId="0" fontId="9" fillId="0" borderId="0" xfId="0" applyFont="1" applyAlignment="1">
      <alignment horizontal="left"/>
    </xf>
    <xf numFmtId="3" fontId="9" fillId="0" borderId="0" xfId="0" applyNumberFormat="1" applyFont="1" applyAlignment="1">
      <alignment horizontal="right"/>
    </xf>
    <xf numFmtId="0" fontId="3" fillId="0" borderId="2" xfId="0" applyFont="1" applyBorder="1"/>
    <xf numFmtId="165" fontId="3" fillId="0" borderId="2" xfId="0" applyNumberFormat="1" applyFont="1" applyFill="1" applyBorder="1" applyAlignment="1">
      <alignment horizontal="right"/>
    </xf>
    <xf numFmtId="0" fontId="10" fillId="0" borderId="0" xfId="0" applyFont="1" applyBorder="1"/>
    <xf numFmtId="0" fontId="10" fillId="0" borderId="0" xfId="0" applyFont="1" applyBorder="1" applyAlignment="1">
      <alignment horizontal="right"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10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F87FF"/>
      <color rgb="FFFFBC85"/>
      <color rgb="FFFF5389"/>
      <color rgb="FFBFFFED"/>
      <color rgb="FFEAFF65"/>
      <color rgb="FF00FFBB"/>
      <color rgb="FF6300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EAFF65"/>
              </a:solidFill>
            </c:spPr>
            <c:extLst>
              <c:ext xmlns:c16="http://schemas.microsoft.com/office/drawing/2014/chart" uri="{C3380CC4-5D6E-409C-BE32-E72D297353CC}">
                <c16:uniqueId val="{00000001-786B-4860-9112-8712BE6FCEC7}"/>
              </c:ext>
            </c:extLst>
          </c:dPt>
          <c:dPt>
            <c:idx val="1"/>
            <c:bubble3D val="0"/>
            <c:spPr>
              <a:solidFill>
                <a:srgbClr val="FFBC85"/>
              </a:solidFill>
            </c:spPr>
            <c:extLst>
              <c:ext xmlns:c16="http://schemas.microsoft.com/office/drawing/2014/chart" uri="{C3380CC4-5D6E-409C-BE32-E72D297353CC}">
                <c16:uniqueId val="{00000003-786B-4860-9112-8712BE6FCEC7}"/>
              </c:ext>
            </c:extLst>
          </c:dPt>
          <c:dPt>
            <c:idx val="2"/>
            <c:bubble3D val="0"/>
            <c:spPr>
              <a:solidFill>
                <a:srgbClr val="BF87FF"/>
              </a:solidFill>
            </c:spPr>
            <c:extLst>
              <c:ext xmlns:c16="http://schemas.microsoft.com/office/drawing/2014/chart" uri="{C3380CC4-5D6E-409C-BE32-E72D297353CC}">
                <c16:uniqueId val="{00000005-786B-4860-9112-8712BE6FCEC7}"/>
              </c:ext>
            </c:extLst>
          </c:dPt>
          <c:dPt>
            <c:idx val="3"/>
            <c:bubble3D val="0"/>
            <c:explosion val="1"/>
            <c:spPr>
              <a:solidFill>
                <a:srgbClr val="BFFFED"/>
              </a:solidFill>
            </c:spPr>
            <c:extLst>
              <c:ext xmlns:c16="http://schemas.microsoft.com/office/drawing/2014/chart" uri="{C3380CC4-5D6E-409C-BE32-E72D297353CC}">
                <c16:uniqueId val="{00000007-786B-4860-9112-8712BE6FCEC7}"/>
              </c:ext>
            </c:extLst>
          </c:dPt>
          <c:dPt>
            <c:idx val="4"/>
            <c:bubble3D val="0"/>
            <c:spPr>
              <a:solidFill>
                <a:srgbClr val="FF5389"/>
              </a:solidFill>
            </c:spPr>
            <c:extLst>
              <c:ext xmlns:c16="http://schemas.microsoft.com/office/drawing/2014/chart" uri="{C3380CC4-5D6E-409C-BE32-E72D297353CC}">
                <c16:uniqueId val="{00000009-786B-4860-9112-8712BE6FCE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IE" sz="800" b="0">
                    <a:solidFill>
                      <a:sysClr val="windowText" lastClr="000000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2.4 old'!$M$4:$M$8</c:f>
              <c:strCache>
                <c:ptCount val="5"/>
                <c:pt idx="0">
                  <c:v>Industry</c:v>
                </c:pt>
                <c:pt idx="1">
                  <c:v>Construction</c:v>
                </c:pt>
                <c:pt idx="2">
                  <c:v>Distribution</c:v>
                </c:pt>
                <c:pt idx="3">
                  <c:v>Services</c:v>
                </c:pt>
                <c:pt idx="4">
                  <c:v>Financial &amp; Insurance</c:v>
                </c:pt>
              </c:strCache>
            </c:strRef>
          </c:cat>
          <c:val>
            <c:numRef>
              <c:f>'Figure 2.4 old'!$O$4:$O$8</c:f>
              <c:numCache>
                <c:formatCode>0.0%</c:formatCode>
                <c:ptCount val="5"/>
                <c:pt idx="0">
                  <c:v>0.29809068008738332</c:v>
                </c:pt>
                <c:pt idx="1">
                  <c:v>2.4728519819181324E-2</c:v>
                </c:pt>
                <c:pt idx="2">
                  <c:v>0.27331172640425133</c:v>
                </c:pt>
                <c:pt idx="3">
                  <c:v>0.26954776750519599</c:v>
                </c:pt>
                <c:pt idx="4">
                  <c:v>0.13432130618398805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86B-4860-9112-8712BE6FCE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lang="en-IE" sz="8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322" l="0.70000000000000062" r="0.70000000000000062" t="0.750000000000003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n-IE">
                <a:solidFill>
                  <a:srgbClr val="6300D5"/>
                </a:solidFill>
              </a:defRPr>
            </a:pPr>
            <a:r>
              <a:rPr lang="en-US" sz="1000">
                <a:solidFill>
                  <a:srgbClr val="6300D5"/>
                </a:solidFill>
                <a:latin typeface="Arial" pitchFamily="34" charset="0"/>
                <a:cs typeface="Arial" pitchFamily="34" charset="0"/>
              </a:rPr>
              <a:t>Figure 2.7</a:t>
            </a:r>
            <a:r>
              <a:rPr lang="en-US" sz="1000" baseline="0">
                <a:solidFill>
                  <a:srgbClr val="6300D5"/>
                </a:solidFill>
                <a:latin typeface="Arial" pitchFamily="34" charset="0"/>
                <a:cs typeface="Arial" pitchFamily="34" charset="0"/>
              </a:rPr>
              <a:t>  </a:t>
            </a:r>
            <a:r>
              <a:rPr lang="en-US" sz="1000">
                <a:solidFill>
                  <a:srgbClr val="6300D5"/>
                </a:solidFill>
                <a:latin typeface="Arial" pitchFamily="34" charset="0"/>
                <a:cs typeface="Arial" pitchFamily="34" charset="0"/>
              </a:rPr>
              <a:t>Personnel costs as</a:t>
            </a:r>
            <a:r>
              <a:rPr lang="en-US" sz="1000" baseline="0">
                <a:solidFill>
                  <a:srgbClr val="6300D5"/>
                </a:solidFill>
                <a:latin typeface="Arial" pitchFamily="34" charset="0"/>
                <a:cs typeface="Arial" pitchFamily="34" charset="0"/>
              </a:rPr>
              <a:t> a percentage </a:t>
            </a:r>
          </a:p>
          <a:p>
            <a:pPr>
              <a:defRPr lang="en-IE">
                <a:solidFill>
                  <a:srgbClr val="6300D5"/>
                </a:solidFill>
              </a:defRPr>
            </a:pPr>
            <a:r>
              <a:rPr lang="en-US" sz="1000">
                <a:solidFill>
                  <a:srgbClr val="6300D5"/>
                </a:solidFill>
                <a:latin typeface="Arial" pitchFamily="34" charset="0"/>
                <a:cs typeface="Arial" pitchFamily="34" charset="0"/>
              </a:rPr>
              <a:t>  of GVA by sector, 2011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4437239671282338"/>
          <c:y val="0.14629410215903157"/>
          <c:w val="0.58848559045367554"/>
          <c:h val="0.734127830437074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2.7 old'!$M$5</c:f>
              <c:strCache>
                <c:ptCount val="1"/>
                <c:pt idx="0">
                  <c:v>Personnel costs as % of GVA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FFBB"/>
              </a:solidFill>
            </c:spPr>
            <c:extLst>
              <c:ext xmlns:c16="http://schemas.microsoft.com/office/drawing/2014/chart" uri="{C3380CC4-5D6E-409C-BE32-E72D297353CC}">
                <c16:uniqueId val="{00000001-61C2-4739-8A01-B9D3F37B70BB}"/>
              </c:ext>
            </c:extLst>
          </c:dPt>
          <c:dPt>
            <c:idx val="1"/>
            <c:invertIfNegative val="0"/>
            <c:bubble3D val="0"/>
            <c:spPr>
              <a:solidFill>
                <a:srgbClr val="EAFF65"/>
              </a:solidFill>
            </c:spPr>
            <c:extLst>
              <c:ext xmlns:c16="http://schemas.microsoft.com/office/drawing/2014/chart" uri="{C3380CC4-5D6E-409C-BE32-E72D297353CC}">
                <c16:uniqueId val="{00000003-61C2-4739-8A01-B9D3F37B70BB}"/>
              </c:ext>
            </c:extLst>
          </c:dPt>
          <c:dPt>
            <c:idx val="2"/>
            <c:invertIfNegative val="0"/>
            <c:bubble3D val="0"/>
            <c:spPr>
              <a:solidFill>
                <a:srgbClr val="FF5389"/>
              </a:solidFill>
            </c:spPr>
            <c:extLst>
              <c:ext xmlns:c16="http://schemas.microsoft.com/office/drawing/2014/chart" uri="{C3380CC4-5D6E-409C-BE32-E72D297353CC}">
                <c16:uniqueId val="{00000005-61C2-4739-8A01-B9D3F37B70BB}"/>
              </c:ext>
            </c:extLst>
          </c:dPt>
          <c:dPt>
            <c:idx val="3"/>
            <c:invertIfNegative val="0"/>
            <c:bubble3D val="0"/>
            <c:spPr>
              <a:solidFill>
                <a:srgbClr val="BFFFED"/>
              </a:solidFill>
            </c:spPr>
            <c:extLst>
              <c:ext xmlns:c16="http://schemas.microsoft.com/office/drawing/2014/chart" uri="{C3380CC4-5D6E-409C-BE32-E72D297353CC}">
                <c16:uniqueId val="{00000007-61C2-4739-8A01-B9D3F37B70BB}"/>
              </c:ext>
            </c:extLst>
          </c:dPt>
          <c:dPt>
            <c:idx val="4"/>
            <c:invertIfNegative val="0"/>
            <c:bubble3D val="0"/>
            <c:spPr>
              <a:solidFill>
                <a:srgbClr val="FFBC85"/>
              </a:solidFill>
            </c:spPr>
            <c:extLst>
              <c:ext xmlns:c16="http://schemas.microsoft.com/office/drawing/2014/chart" uri="{C3380CC4-5D6E-409C-BE32-E72D297353CC}">
                <c16:uniqueId val="{00000009-61C2-4739-8A01-B9D3F37B70BB}"/>
              </c:ext>
            </c:extLst>
          </c:dPt>
          <c:dPt>
            <c:idx val="5"/>
            <c:invertIfNegative val="0"/>
            <c:bubble3D val="0"/>
            <c:spPr>
              <a:solidFill>
                <a:srgbClr val="BF87FF"/>
              </a:solidFill>
            </c:spPr>
            <c:extLst>
              <c:ext xmlns:c16="http://schemas.microsoft.com/office/drawing/2014/chart" uri="{C3380CC4-5D6E-409C-BE32-E72D297353CC}">
                <c16:uniqueId val="{0000000B-61C2-4739-8A01-B9D3F37B70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IE" sz="800" b="1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2.7 old'!$L$6:$L$11</c:f>
              <c:strCache>
                <c:ptCount val="6"/>
                <c:pt idx="0">
                  <c:v>Total Business                                        Economy</c:v>
                </c:pt>
                <c:pt idx="1">
                  <c:v>Industry</c:v>
                </c:pt>
                <c:pt idx="2">
                  <c:v>Financial &amp; Insurance</c:v>
                </c:pt>
                <c:pt idx="3">
                  <c:v>Services</c:v>
                </c:pt>
                <c:pt idx="4">
                  <c:v>Construction</c:v>
                </c:pt>
                <c:pt idx="5">
                  <c:v>Distribution</c:v>
                </c:pt>
              </c:strCache>
            </c:strRef>
          </c:cat>
          <c:val>
            <c:numRef>
              <c:f>'Figure 2.7 old'!$M$6:$M$11</c:f>
              <c:numCache>
                <c:formatCode>0.0</c:formatCode>
                <c:ptCount val="6"/>
                <c:pt idx="0">
                  <c:v>42.088318295639731</c:v>
                </c:pt>
                <c:pt idx="1">
                  <c:v>25.618962578131345</c:v>
                </c:pt>
                <c:pt idx="2">
                  <c:v>33.003708281829418</c:v>
                </c:pt>
                <c:pt idx="3">
                  <c:v>53.636981645139358</c:v>
                </c:pt>
                <c:pt idx="4">
                  <c:v>58.548914659530183</c:v>
                </c:pt>
                <c:pt idx="5">
                  <c:v>59.602823777792437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1C2-4739-8A01-B9D3F37B7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962176"/>
        <c:axId val="154968064"/>
      </c:barChart>
      <c:catAx>
        <c:axId val="15496217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lang="en-IE"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54968064"/>
        <c:crosses val="autoZero"/>
        <c:auto val="1"/>
        <c:lblAlgn val="ctr"/>
        <c:lblOffset val="100"/>
        <c:noMultiLvlLbl val="0"/>
      </c:catAx>
      <c:valAx>
        <c:axId val="154968064"/>
        <c:scaling>
          <c:orientation val="minMax"/>
          <c:max val="60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1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lang="en-IE"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54962176"/>
        <c:crosses val="autoZero"/>
        <c:crossBetween val="between"/>
      </c:valAx>
      <c:spPr>
        <a:solidFill>
          <a:sysClr val="window" lastClr="FFFFFF"/>
        </a:solidFill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3" l="0.70000000000000062" r="0.70000000000000062" t="0.750000000000003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3067200</xdr:colOff>
      <xdr:row>16</xdr:row>
      <xdr:rowOff>1200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0.12869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067200" cy="392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000" b="1">
              <a:solidFill>
                <a:srgbClr val="6300D5"/>
              </a:solidFill>
              <a:latin typeface="Arial" pitchFamily="34" charset="0"/>
              <a:cs typeface="Arial" pitchFamily="34" charset="0"/>
            </a:rPr>
            <a:t>Figure 2.4  Total</a:t>
          </a:r>
          <a:r>
            <a:rPr lang="en-US" sz="1000" b="1" baseline="0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turnover in the business</a:t>
          </a:r>
        </a:p>
        <a:p xmlns:a="http://schemas.openxmlformats.org/drawingml/2006/main">
          <a:r>
            <a:rPr lang="en-US" sz="1000" b="1" baseline="0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                  economy by sector, 2011</a:t>
          </a:r>
          <a:endParaRPr lang="en-US" sz="1000" b="1">
            <a:solidFill>
              <a:srgbClr val="6300D5"/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238500</xdr:colOff>
      <xdr:row>15</xdr:row>
      <xdr:rowOff>180900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H14"/>
  <sheetViews>
    <sheetView workbookViewId="0">
      <selection activeCell="I19" sqref="I19"/>
    </sheetView>
  </sheetViews>
  <sheetFormatPr defaultRowHeight="15" x14ac:dyDescent="0.25"/>
  <cols>
    <col min="2" max="2" width="26.7109375" bestFit="1" customWidth="1"/>
    <col min="3" max="8" width="23.140625" customWidth="1"/>
    <col min="9" max="9" width="26.7109375" bestFit="1" customWidth="1"/>
    <col min="10" max="10" width="8.28515625" bestFit="1" customWidth="1"/>
    <col min="11" max="11" width="12.28515625" bestFit="1" customWidth="1"/>
    <col min="12" max="12" width="11.5703125" bestFit="1" customWidth="1"/>
    <col min="13" max="13" width="8.28515625" bestFit="1" customWidth="1"/>
    <col min="14" max="14" width="20" bestFit="1" customWidth="1"/>
    <col min="15" max="15" width="22.42578125" bestFit="1" customWidth="1"/>
  </cols>
  <sheetData>
    <row r="3" spans="2:8" x14ac:dyDescent="0.25">
      <c r="B3" s="2" t="s">
        <v>31</v>
      </c>
      <c r="D3" t="s">
        <v>22</v>
      </c>
      <c r="E3" t="s">
        <v>22</v>
      </c>
      <c r="F3" t="s">
        <v>22</v>
      </c>
      <c r="G3" t="s">
        <v>22</v>
      </c>
      <c r="H3" t="s">
        <v>22</v>
      </c>
    </row>
    <row r="4" spans="2:8" x14ac:dyDescent="0.25">
      <c r="B4" t="s">
        <v>22</v>
      </c>
      <c r="C4">
        <v>2011</v>
      </c>
      <c r="D4" t="s">
        <v>22</v>
      </c>
      <c r="E4" t="s">
        <v>22</v>
      </c>
      <c r="F4" t="s">
        <v>22</v>
      </c>
      <c r="G4" t="s">
        <v>22</v>
      </c>
      <c r="H4" t="s">
        <v>22</v>
      </c>
    </row>
    <row r="5" spans="2:8" x14ac:dyDescent="0.25">
      <c r="B5" t="s">
        <v>22</v>
      </c>
      <c r="C5" t="s">
        <v>26</v>
      </c>
      <c r="D5" t="s">
        <v>27</v>
      </c>
      <c r="E5" t="s">
        <v>28</v>
      </c>
      <c r="F5" t="s">
        <v>29</v>
      </c>
      <c r="G5" t="s">
        <v>30</v>
      </c>
      <c r="H5" t="s">
        <v>25</v>
      </c>
    </row>
    <row r="6" spans="2:8" x14ac:dyDescent="0.25">
      <c r="B6" t="s">
        <v>23</v>
      </c>
      <c r="C6" s="1">
        <v>13822</v>
      </c>
      <c r="D6" s="1">
        <v>36747</v>
      </c>
      <c r="E6" s="1">
        <v>138486</v>
      </c>
      <c r="F6" s="1">
        <v>42966</v>
      </c>
      <c r="G6" s="1">
        <v>5454</v>
      </c>
      <c r="H6" s="1">
        <v>189055</v>
      </c>
    </row>
    <row r="7" spans="2:8" x14ac:dyDescent="0.25">
      <c r="B7" t="s">
        <v>24</v>
      </c>
      <c r="C7" s="1">
        <v>202512</v>
      </c>
      <c r="D7" s="1">
        <v>85306</v>
      </c>
      <c r="E7" s="1">
        <v>935229</v>
      </c>
      <c r="F7" s="1">
        <v>326303</v>
      </c>
      <c r="G7" s="1">
        <v>94328</v>
      </c>
      <c r="H7" s="1">
        <v>1223047</v>
      </c>
    </row>
    <row r="8" spans="2:8" x14ac:dyDescent="0.25">
      <c r="B8" t="s">
        <v>33</v>
      </c>
      <c r="C8" s="1">
        <v>197510</v>
      </c>
      <c r="D8" s="1">
        <v>62560</v>
      </c>
      <c r="E8" s="1">
        <v>858609</v>
      </c>
      <c r="F8" s="1">
        <v>304815</v>
      </c>
      <c r="G8" s="1">
        <v>93380</v>
      </c>
      <c r="H8" s="1">
        <v>1118679</v>
      </c>
    </row>
    <row r="10" spans="2:8" x14ac:dyDescent="0.25">
      <c r="B10" s="2" t="s">
        <v>32</v>
      </c>
    </row>
    <row r="11" spans="2:8" x14ac:dyDescent="0.25">
      <c r="C11" t="s">
        <v>18</v>
      </c>
      <c r="D11" t="s">
        <v>1</v>
      </c>
      <c r="E11" t="s">
        <v>19</v>
      </c>
      <c r="F11" t="s">
        <v>20</v>
      </c>
      <c r="G11" t="s">
        <v>34</v>
      </c>
    </row>
    <row r="12" spans="2:8" x14ac:dyDescent="0.25">
      <c r="B12" t="s">
        <v>23</v>
      </c>
      <c r="C12" s="1">
        <f>C6</f>
        <v>13822</v>
      </c>
      <c r="D12" s="1">
        <f>D6</f>
        <v>36747</v>
      </c>
      <c r="E12" s="1">
        <f>F6</f>
        <v>42966</v>
      </c>
      <c r="F12" s="1">
        <f>E6-F6-G6</f>
        <v>90066</v>
      </c>
      <c r="G12" s="1">
        <f>G6</f>
        <v>5454</v>
      </c>
      <c r="H12" s="1">
        <f>SUM(C12:G12)</f>
        <v>189055</v>
      </c>
    </row>
    <row r="13" spans="2:8" x14ac:dyDescent="0.25">
      <c r="B13" t="s">
        <v>24</v>
      </c>
      <c r="C13" s="1">
        <f t="shared" ref="C13:D13" si="0">C7</f>
        <v>202512</v>
      </c>
      <c r="D13" s="1">
        <f t="shared" si="0"/>
        <v>85306</v>
      </c>
      <c r="E13" s="1">
        <f t="shared" ref="E13:E14" si="1">F7</f>
        <v>326303</v>
      </c>
      <c r="F13" s="1">
        <f t="shared" ref="F13:F14" si="2">E7-F7-G7</f>
        <v>514598</v>
      </c>
      <c r="G13" s="1">
        <f t="shared" ref="G13:G14" si="3">G7</f>
        <v>94328</v>
      </c>
      <c r="H13" s="1">
        <f t="shared" ref="H13:H14" si="4">SUM(C13:G13)</f>
        <v>1223047</v>
      </c>
    </row>
    <row r="14" spans="2:8" x14ac:dyDescent="0.25">
      <c r="B14" t="s">
        <v>33</v>
      </c>
      <c r="C14" s="1">
        <f t="shared" ref="C14:D14" si="5">C8</f>
        <v>197510</v>
      </c>
      <c r="D14" s="1">
        <f t="shared" si="5"/>
        <v>62560</v>
      </c>
      <c r="E14" s="1">
        <f t="shared" si="1"/>
        <v>304815</v>
      </c>
      <c r="F14" s="1">
        <f t="shared" si="2"/>
        <v>460414</v>
      </c>
      <c r="G14" s="1">
        <f t="shared" si="3"/>
        <v>93380</v>
      </c>
      <c r="H14" s="1">
        <f t="shared" si="4"/>
        <v>1118679</v>
      </c>
    </row>
  </sheetData>
  <pageMargins left="0.7" right="0.7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13"/>
  <sheetViews>
    <sheetView workbookViewId="0">
      <selection activeCell="I19" sqref="I19"/>
    </sheetView>
  </sheetViews>
  <sheetFormatPr defaultRowHeight="15" x14ac:dyDescent="0.25"/>
  <cols>
    <col min="1" max="1" width="37.42578125" bestFit="1" customWidth="1"/>
    <col min="2" max="2" width="18.28515625" bestFit="1" customWidth="1"/>
    <col min="3" max="3" width="25.5703125" bestFit="1" customWidth="1"/>
    <col min="4" max="4" width="26.7109375" bestFit="1" customWidth="1"/>
    <col min="5" max="5" width="30.7109375" bestFit="1" customWidth="1"/>
    <col min="6" max="6" width="27.28515625" bestFit="1" customWidth="1"/>
    <col min="7" max="7" width="22.7109375" bestFit="1" customWidth="1"/>
    <col min="8" max="8" width="17.28515625" bestFit="1" customWidth="1"/>
    <col min="9" max="9" width="26.28515625" bestFit="1" customWidth="1"/>
    <col min="10" max="10" width="34.140625" bestFit="1" customWidth="1"/>
    <col min="11" max="11" width="28.7109375" bestFit="1" customWidth="1"/>
    <col min="12" max="12" width="29.85546875" bestFit="1" customWidth="1"/>
    <col min="13" max="13" width="24.42578125" bestFit="1" customWidth="1"/>
    <col min="14" max="15" width="6.85546875" bestFit="1" customWidth="1"/>
    <col min="16" max="16" width="11.42578125" bestFit="1" customWidth="1"/>
  </cols>
  <sheetData>
    <row r="2" spans="1:6" x14ac:dyDescent="0.25">
      <c r="A2" s="2" t="s">
        <v>45</v>
      </c>
    </row>
    <row r="3" spans="1:6" s="2" customFormat="1" x14ac:dyDescent="0.25">
      <c r="B3" s="2" t="s">
        <v>18</v>
      </c>
      <c r="C3" s="2" t="s">
        <v>1</v>
      </c>
      <c r="D3" s="2" t="s">
        <v>19</v>
      </c>
      <c r="E3" s="2" t="s">
        <v>20</v>
      </c>
      <c r="F3" s="2" t="s">
        <v>44</v>
      </c>
    </row>
    <row r="4" spans="1:6" s="4" customFormat="1" x14ac:dyDescent="0.25">
      <c r="A4" s="4" t="s">
        <v>35</v>
      </c>
      <c r="B4" s="5">
        <v>112300</v>
      </c>
      <c r="C4" s="5">
        <v>9316</v>
      </c>
      <c r="D4" s="5">
        <v>102965</v>
      </c>
      <c r="E4" s="5">
        <v>101547</v>
      </c>
      <c r="F4" s="5">
        <v>326128</v>
      </c>
    </row>
    <row r="5" spans="1:6" s="4" customFormat="1" x14ac:dyDescent="0.25">
      <c r="A5" s="4" t="s">
        <v>36</v>
      </c>
      <c r="B5" s="5">
        <v>105950</v>
      </c>
      <c r="C5" s="5">
        <v>8501</v>
      </c>
      <c r="D5" s="5">
        <v>29852</v>
      </c>
      <c r="E5" s="5">
        <v>81959</v>
      </c>
      <c r="F5" s="5">
        <v>226262</v>
      </c>
    </row>
    <row r="6" spans="1:6" s="4" customFormat="1" x14ac:dyDescent="0.25">
      <c r="A6" s="4" t="s">
        <v>37</v>
      </c>
      <c r="B6" s="5">
        <v>36957</v>
      </c>
      <c r="C6" s="5">
        <v>3363</v>
      </c>
      <c r="D6" s="5">
        <v>15157</v>
      </c>
      <c r="E6" s="5">
        <v>33833</v>
      </c>
      <c r="F6" s="5">
        <v>89310</v>
      </c>
    </row>
    <row r="7" spans="1:6" s="4" customFormat="1" x14ac:dyDescent="0.25">
      <c r="A7" s="4" t="s">
        <v>38</v>
      </c>
      <c r="B7" s="5">
        <v>27489</v>
      </c>
      <c r="C7" s="5">
        <v>1394</v>
      </c>
      <c r="D7" s="5">
        <v>6123</v>
      </c>
      <c r="E7" s="5">
        <v>15686</v>
      </c>
      <c r="F7" s="5">
        <v>50691</v>
      </c>
    </row>
    <row r="8" spans="1:6" s="4" customFormat="1" x14ac:dyDescent="0.25">
      <c r="A8" s="4" t="s">
        <v>39</v>
      </c>
      <c r="B8" s="5">
        <v>9468</v>
      </c>
      <c r="C8" s="5">
        <v>1969</v>
      </c>
      <c r="D8" s="5">
        <v>9034</v>
      </c>
      <c r="E8" s="5">
        <v>18147</v>
      </c>
      <c r="F8" s="5">
        <v>38619</v>
      </c>
    </row>
    <row r="9" spans="1:6" s="4" customFormat="1" x14ac:dyDescent="0.25">
      <c r="A9" s="4" t="s">
        <v>14</v>
      </c>
      <c r="B9" s="6">
        <v>0.25600000000000001</v>
      </c>
      <c r="C9" s="6">
        <v>0.58599999999999997</v>
      </c>
      <c r="D9" s="6">
        <v>0.59599999999999997</v>
      </c>
      <c r="E9" s="6">
        <v>0.53600000000000003</v>
      </c>
      <c r="F9" s="6">
        <v>0.432</v>
      </c>
    </row>
    <row r="10" spans="1:6" s="4" customFormat="1" x14ac:dyDescent="0.25">
      <c r="A10" s="4" t="s">
        <v>40</v>
      </c>
      <c r="B10" s="5">
        <v>594182</v>
      </c>
      <c r="C10" s="5">
        <v>103385</v>
      </c>
      <c r="D10" s="5">
        <v>316159</v>
      </c>
      <c r="E10" s="5">
        <v>178898</v>
      </c>
      <c r="F10" s="5">
        <v>278169</v>
      </c>
    </row>
    <row r="11" spans="1:6" s="4" customFormat="1" x14ac:dyDescent="0.25">
      <c r="A11" s="4" t="s">
        <v>41</v>
      </c>
      <c r="B11" s="5">
        <v>195542</v>
      </c>
      <c r="C11" s="5">
        <v>37322</v>
      </c>
      <c r="D11" s="5">
        <v>46541</v>
      </c>
      <c r="E11" s="5">
        <v>59604</v>
      </c>
      <c r="F11" s="5">
        <v>76177</v>
      </c>
    </row>
    <row r="12" spans="1:6" s="4" customFormat="1" x14ac:dyDescent="0.25">
      <c r="A12" s="4" t="s">
        <v>42</v>
      </c>
      <c r="B12" s="6">
        <v>0.32900000000000001</v>
      </c>
      <c r="C12" s="6">
        <v>0.36099999999999999</v>
      </c>
      <c r="D12" s="6">
        <v>0.14699999999999999</v>
      </c>
      <c r="E12" s="6">
        <v>0.33300000000000002</v>
      </c>
      <c r="F12" s="6">
        <v>0.27400000000000002</v>
      </c>
    </row>
    <row r="13" spans="1:6" s="4" customFormat="1" x14ac:dyDescent="0.25">
      <c r="A13" s="4" t="s">
        <v>43</v>
      </c>
      <c r="B13" s="6">
        <v>0.245</v>
      </c>
      <c r="C13" s="6">
        <v>0.15</v>
      </c>
      <c r="D13" s="6">
        <v>5.8999999999999997E-2</v>
      </c>
      <c r="E13" s="6">
        <v>0.154</v>
      </c>
      <c r="F13" s="6">
        <v>0.155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E21"/>
  <sheetViews>
    <sheetView workbookViewId="0">
      <selection activeCell="I19" sqref="I19"/>
    </sheetView>
  </sheetViews>
  <sheetFormatPr defaultRowHeight="15" x14ac:dyDescent="0.25"/>
  <cols>
    <col min="2" max="2" width="52.42578125" bestFit="1" customWidth="1"/>
    <col min="3" max="3" width="18.28515625" customWidth="1"/>
    <col min="4" max="4" width="14.42578125" customWidth="1"/>
    <col min="9" max="9" width="50.28515625" customWidth="1"/>
  </cols>
  <sheetData>
    <row r="2" spans="2:5" x14ac:dyDescent="0.25">
      <c r="C2" t="s">
        <v>47</v>
      </c>
      <c r="D2" t="s">
        <v>46</v>
      </c>
      <c r="E2" t="s">
        <v>44</v>
      </c>
    </row>
    <row r="4" spans="2:5" x14ac:dyDescent="0.25">
      <c r="B4" t="s">
        <v>48</v>
      </c>
      <c r="C4" s="1">
        <v>11733</v>
      </c>
      <c r="D4" s="1">
        <v>38870</v>
      </c>
      <c r="E4" s="1">
        <v>50603</v>
      </c>
    </row>
    <row r="5" spans="2:5" x14ac:dyDescent="0.25">
      <c r="B5" t="s">
        <v>49</v>
      </c>
      <c r="C5" s="1">
        <v>11733</v>
      </c>
      <c r="D5" s="1">
        <v>10936</v>
      </c>
      <c r="E5" s="1">
        <v>22669</v>
      </c>
    </row>
    <row r="6" spans="2:5" x14ac:dyDescent="0.25">
      <c r="B6" t="s">
        <v>50</v>
      </c>
      <c r="C6" s="1">
        <v>8793</v>
      </c>
      <c r="D6" s="1">
        <v>2533</v>
      </c>
      <c r="E6" s="1">
        <v>11326</v>
      </c>
    </row>
    <row r="7" spans="2:5" x14ac:dyDescent="0.25">
      <c r="B7" t="s">
        <v>52</v>
      </c>
      <c r="C7" s="1">
        <v>5804</v>
      </c>
      <c r="D7" s="1">
        <v>1785</v>
      </c>
      <c r="E7" s="1">
        <v>7589</v>
      </c>
    </row>
    <row r="8" spans="2:5" x14ac:dyDescent="0.25">
      <c r="B8" t="s">
        <v>51</v>
      </c>
      <c r="C8" s="1">
        <v>2989</v>
      </c>
      <c r="D8" s="1">
        <v>749</v>
      </c>
      <c r="E8" s="1">
        <v>3738</v>
      </c>
    </row>
    <row r="12" spans="2:5" x14ac:dyDescent="0.25">
      <c r="C12" s="1"/>
      <c r="D12" s="1"/>
      <c r="E12" s="1"/>
    </row>
    <row r="13" spans="2:5" x14ac:dyDescent="0.25">
      <c r="C13" s="1"/>
      <c r="D13" s="1"/>
      <c r="E13" s="1"/>
    </row>
    <row r="14" spans="2:5" x14ac:dyDescent="0.25">
      <c r="C14" s="1"/>
      <c r="D14" s="1"/>
      <c r="E14" s="1"/>
    </row>
    <row r="15" spans="2:5" x14ac:dyDescent="0.25">
      <c r="C15" s="1"/>
      <c r="D15" s="1"/>
      <c r="E15" s="1"/>
    </row>
    <row r="16" spans="2:5" x14ac:dyDescent="0.25">
      <c r="C16" s="1"/>
      <c r="D16" s="1"/>
      <c r="E16" s="1"/>
    </row>
    <row r="17" spans="3:5" x14ac:dyDescent="0.25">
      <c r="C17" s="1"/>
      <c r="D17" s="1"/>
      <c r="E17" s="1"/>
    </row>
    <row r="18" spans="3:5" x14ac:dyDescent="0.25">
      <c r="C18" s="1"/>
      <c r="D18" s="1"/>
      <c r="E18" s="1"/>
    </row>
    <row r="19" spans="3:5" x14ac:dyDescent="0.25">
      <c r="C19" s="1"/>
      <c r="D19" s="1"/>
      <c r="E19" s="1"/>
    </row>
    <row r="20" spans="3:5" x14ac:dyDescent="0.25">
      <c r="C20" s="1"/>
      <c r="D20" s="1"/>
      <c r="E20" s="1"/>
    </row>
    <row r="21" spans="3:5" x14ac:dyDescent="0.25">
      <c r="C21" s="1"/>
      <c r="D21" s="1"/>
      <c r="E21" s="1"/>
    </row>
  </sheetData>
  <pageMargins left="0.7" right="0.7" top="0.75" bottom="0.75" header="0.3" footer="0.3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3:L43"/>
  <sheetViews>
    <sheetView zoomScale="85" zoomScaleNormal="85" workbookViewId="0">
      <selection activeCell="I19" sqref="I19"/>
    </sheetView>
  </sheetViews>
  <sheetFormatPr defaultRowHeight="15" x14ac:dyDescent="0.25"/>
  <cols>
    <col min="1" max="1" width="9.140625" style="4"/>
    <col min="2" max="2" width="38.85546875" style="4" customWidth="1"/>
    <col min="3" max="8" width="21.85546875" style="4" customWidth="1"/>
    <col min="9" max="16384" width="9.140625" style="4"/>
  </cols>
  <sheetData>
    <row r="3" spans="2:9" x14ac:dyDescent="0.25">
      <c r="B3" s="2" t="s">
        <v>55</v>
      </c>
    </row>
    <row r="5" spans="2:9" x14ac:dyDescent="0.25">
      <c r="B5" s="2"/>
      <c r="C5" s="2" t="s">
        <v>18</v>
      </c>
      <c r="D5" s="2" t="s">
        <v>1</v>
      </c>
      <c r="E5" s="2" t="s">
        <v>19</v>
      </c>
      <c r="F5" s="2" t="s">
        <v>20</v>
      </c>
      <c r="G5" s="2" t="s">
        <v>21</v>
      </c>
      <c r="H5" s="2" t="s">
        <v>0</v>
      </c>
    </row>
    <row r="7" spans="2:9" x14ac:dyDescent="0.25">
      <c r="B7" s="2" t="s">
        <v>2</v>
      </c>
    </row>
    <row r="8" spans="2:9" x14ac:dyDescent="0.25">
      <c r="B8" s="4" t="s">
        <v>3</v>
      </c>
      <c r="C8" s="9">
        <v>13822</v>
      </c>
      <c r="D8" s="9">
        <v>36747</v>
      </c>
      <c r="E8" s="9">
        <v>42966</v>
      </c>
      <c r="F8" s="9">
        <v>90066</v>
      </c>
      <c r="G8" s="9">
        <v>5454</v>
      </c>
      <c r="H8" s="9">
        <f>SUM(C8:G8)</f>
        <v>189055</v>
      </c>
      <c r="I8" s="5"/>
    </row>
    <row r="9" spans="2:9" x14ac:dyDescent="0.25">
      <c r="B9" s="4" t="s">
        <v>4</v>
      </c>
      <c r="C9" s="9">
        <v>202512</v>
      </c>
      <c r="D9" s="9">
        <v>85306</v>
      </c>
      <c r="E9" s="9">
        <v>326303</v>
      </c>
      <c r="F9" s="9">
        <v>514598</v>
      </c>
      <c r="G9" s="9">
        <v>94328</v>
      </c>
      <c r="H9" s="9">
        <f t="shared" ref="H9:H10" si="0">SUM(C9:G9)</f>
        <v>1223047</v>
      </c>
      <c r="I9" s="5"/>
    </row>
    <row r="10" spans="2:9" x14ac:dyDescent="0.25">
      <c r="B10" s="4" t="s">
        <v>5</v>
      </c>
      <c r="C10" s="9">
        <v>197510</v>
      </c>
      <c r="D10" s="9">
        <v>62560</v>
      </c>
      <c r="E10" s="9">
        <v>304815</v>
      </c>
      <c r="F10" s="9">
        <v>460414</v>
      </c>
      <c r="G10" s="9">
        <v>93380</v>
      </c>
      <c r="H10" s="9">
        <f t="shared" si="0"/>
        <v>1118679</v>
      </c>
      <c r="I10" s="5"/>
    </row>
    <row r="11" spans="2:9" x14ac:dyDescent="0.25">
      <c r="B11" s="4" t="s">
        <v>6</v>
      </c>
      <c r="C11" s="10">
        <f t="shared" ref="C11:H11" si="1">C9/C8</f>
        <v>14.65142526407177</v>
      </c>
      <c r="D11" s="10">
        <f t="shared" si="1"/>
        <v>2.3214412060848506</v>
      </c>
      <c r="E11" s="10">
        <f t="shared" si="1"/>
        <v>7.594446771866127</v>
      </c>
      <c r="F11" s="10">
        <f t="shared" si="1"/>
        <v>5.7135656074434307</v>
      </c>
      <c r="G11" s="10">
        <f t="shared" si="1"/>
        <v>17.295196186285295</v>
      </c>
      <c r="H11" s="10">
        <f t="shared" si="1"/>
        <v>6.4692655576419558</v>
      </c>
    </row>
    <row r="12" spans="2:9" x14ac:dyDescent="0.25">
      <c r="C12" s="9"/>
      <c r="D12" s="9"/>
      <c r="E12" s="9"/>
      <c r="F12" s="9"/>
      <c r="G12" s="9"/>
      <c r="H12" s="9"/>
    </row>
    <row r="13" spans="2:9" x14ac:dyDescent="0.25">
      <c r="B13" s="2" t="s">
        <v>7</v>
      </c>
      <c r="C13" s="9"/>
      <c r="D13" s="9"/>
      <c r="E13" s="9"/>
      <c r="F13" s="9"/>
      <c r="G13" s="9"/>
      <c r="H13" s="9"/>
    </row>
    <row r="14" spans="2:9" x14ac:dyDescent="0.25">
      <c r="B14" s="4" t="s">
        <v>8</v>
      </c>
      <c r="C14" s="9">
        <f>'Bus Surveys'!B4</f>
        <v>112300</v>
      </c>
      <c r="D14" s="9">
        <f>'Bus Surveys'!C4</f>
        <v>9316</v>
      </c>
      <c r="E14" s="9">
        <f>'Bus Surveys'!D4</f>
        <v>102965</v>
      </c>
      <c r="F14" s="9">
        <f>'Bus Surveys'!E4</f>
        <v>101547</v>
      </c>
      <c r="G14" s="9">
        <f>'Financial Sector'!E4</f>
        <v>50603</v>
      </c>
      <c r="H14" s="9">
        <f>SUM(C14:G14)</f>
        <v>376731</v>
      </c>
    </row>
    <row r="15" spans="2:9" x14ac:dyDescent="0.25">
      <c r="B15" s="4" t="s">
        <v>9</v>
      </c>
      <c r="C15" s="9">
        <f>'Bus Surveys'!B5</f>
        <v>105950</v>
      </c>
      <c r="D15" s="9">
        <f>'Bus Surveys'!C5</f>
        <v>8501</v>
      </c>
      <c r="E15" s="9">
        <f>'Bus Surveys'!D5</f>
        <v>29852</v>
      </c>
      <c r="F15" s="9">
        <f>'Bus Surveys'!E5</f>
        <v>81959</v>
      </c>
      <c r="G15" s="9">
        <f>'Financial Sector'!E5</f>
        <v>22669</v>
      </c>
      <c r="H15" s="9">
        <f>SUM(C15:G15)</f>
        <v>248931</v>
      </c>
    </row>
    <row r="16" spans="2:9" x14ac:dyDescent="0.25">
      <c r="B16" s="4" t="s">
        <v>10</v>
      </c>
      <c r="C16" s="9">
        <f>'Bus Surveys'!B6</f>
        <v>36957</v>
      </c>
      <c r="D16" s="9">
        <f>'Bus Surveys'!C6</f>
        <v>3363</v>
      </c>
      <c r="E16" s="9">
        <f>'Bus Surveys'!D6</f>
        <v>15157</v>
      </c>
      <c r="F16" s="9">
        <f>'Bus Surveys'!E6</f>
        <v>33833</v>
      </c>
      <c r="G16" s="9">
        <f>'Financial Sector'!E6</f>
        <v>11326</v>
      </c>
      <c r="H16" s="9">
        <f>SUM(C16:G16)</f>
        <v>100636</v>
      </c>
    </row>
    <row r="17" spans="2:12" x14ac:dyDescent="0.25">
      <c r="B17" s="4" t="s">
        <v>11</v>
      </c>
      <c r="C17" s="9"/>
      <c r="D17" s="9"/>
      <c r="E17" s="9"/>
      <c r="F17" s="9"/>
      <c r="G17" s="9"/>
      <c r="H17" s="9"/>
    </row>
    <row r="18" spans="2:12" x14ac:dyDescent="0.25">
      <c r="B18" s="4" t="s">
        <v>12</v>
      </c>
      <c r="C18" s="9">
        <f>'Bus Surveys'!B7</f>
        <v>27489</v>
      </c>
      <c r="D18" s="9">
        <f>'Bus Surveys'!C7</f>
        <v>1394</v>
      </c>
      <c r="E18" s="9">
        <f>'Bus Surveys'!D7</f>
        <v>6123</v>
      </c>
      <c r="F18" s="9">
        <f>'Bus Surveys'!E7</f>
        <v>15686</v>
      </c>
      <c r="G18" s="9">
        <f>'Financial Sector'!E7</f>
        <v>7589</v>
      </c>
      <c r="H18" s="9">
        <f>SUM(C18:G18)</f>
        <v>58281</v>
      </c>
    </row>
    <row r="19" spans="2:12" x14ac:dyDescent="0.25">
      <c r="B19" s="4" t="s">
        <v>13</v>
      </c>
      <c r="C19" s="9">
        <f>'Bus Surveys'!B8</f>
        <v>9468</v>
      </c>
      <c r="D19" s="9">
        <f>'Bus Surveys'!C8</f>
        <v>1969</v>
      </c>
      <c r="E19" s="9">
        <f>'Bus Surveys'!D8</f>
        <v>9034</v>
      </c>
      <c r="F19" s="9">
        <f>'Bus Surveys'!E8</f>
        <v>18147</v>
      </c>
      <c r="G19" s="9">
        <f>'Financial Sector'!E8</f>
        <v>3738</v>
      </c>
      <c r="H19" s="9">
        <f>SUM(C19:G19)</f>
        <v>42356</v>
      </c>
    </row>
    <row r="20" spans="2:12" x14ac:dyDescent="0.25">
      <c r="C20" s="11"/>
      <c r="D20" s="11"/>
      <c r="E20" s="11"/>
      <c r="F20" s="11"/>
      <c r="G20" s="11"/>
      <c r="H20" s="11"/>
      <c r="L20" s="12"/>
    </row>
    <row r="21" spans="2:12" x14ac:dyDescent="0.25">
      <c r="B21" s="4" t="s">
        <v>14</v>
      </c>
      <c r="C21" s="13">
        <f t="shared" ref="C21:G21" si="2">C19/C16</f>
        <v>0.25618962578131343</v>
      </c>
      <c r="D21" s="13">
        <f t="shared" si="2"/>
        <v>0.58548914659530182</v>
      </c>
      <c r="E21" s="13">
        <f t="shared" si="2"/>
        <v>0.59602823777792435</v>
      </c>
      <c r="F21" s="13">
        <f t="shared" si="2"/>
        <v>0.53636981645139359</v>
      </c>
      <c r="G21" s="13">
        <f t="shared" si="2"/>
        <v>0.33003708281829419</v>
      </c>
      <c r="H21" s="13">
        <f>H19/H16</f>
        <v>0.42088318295639732</v>
      </c>
    </row>
    <row r="22" spans="2:12" x14ac:dyDescent="0.25">
      <c r="C22" s="11"/>
      <c r="D22" s="11"/>
      <c r="E22" s="11"/>
      <c r="F22" s="11"/>
      <c r="G22" s="11"/>
      <c r="H22" s="11"/>
    </row>
    <row r="23" spans="2:12" x14ac:dyDescent="0.25">
      <c r="B23" s="4" t="s">
        <v>53</v>
      </c>
      <c r="C23" s="9">
        <f>'Bus Surveys'!B10</f>
        <v>594182</v>
      </c>
      <c r="D23" s="9">
        <f>'Bus Surveys'!C10</f>
        <v>103385</v>
      </c>
      <c r="E23" s="9">
        <f>'Bus Surveys'!D10</f>
        <v>316159</v>
      </c>
      <c r="F23" s="9">
        <f>'Bus Surveys'!E10</f>
        <v>178898</v>
      </c>
      <c r="G23" s="14" t="s">
        <v>15</v>
      </c>
      <c r="H23" s="9">
        <f>'Bus Surveys'!F10</f>
        <v>278169</v>
      </c>
    </row>
    <row r="24" spans="2:12" x14ac:dyDescent="0.25">
      <c r="B24" s="4" t="s">
        <v>54</v>
      </c>
      <c r="C24" s="9">
        <f>'Bus Surveys'!B11</f>
        <v>195542</v>
      </c>
      <c r="D24" s="9">
        <f>'Bus Surveys'!C11</f>
        <v>37322</v>
      </c>
      <c r="E24" s="9">
        <f>'Bus Surveys'!D11</f>
        <v>46541</v>
      </c>
      <c r="F24" s="9">
        <f>'Bus Surveys'!E11</f>
        <v>59604</v>
      </c>
      <c r="G24" s="14" t="s">
        <v>15</v>
      </c>
      <c r="H24" s="9">
        <f>'Bus Surveys'!F11</f>
        <v>76177</v>
      </c>
    </row>
    <row r="25" spans="2:12" x14ac:dyDescent="0.25">
      <c r="C25" s="11"/>
      <c r="D25" s="11"/>
      <c r="E25" s="11"/>
      <c r="F25" s="11"/>
      <c r="G25" s="11"/>
      <c r="H25" s="11"/>
    </row>
    <row r="26" spans="2:12" x14ac:dyDescent="0.25">
      <c r="B26" s="4" t="s">
        <v>16</v>
      </c>
      <c r="C26" s="13">
        <f t="shared" ref="C26:H26" si="3">C16/C14</f>
        <v>0.32909171861086378</v>
      </c>
      <c r="D26" s="13">
        <f t="shared" si="3"/>
        <v>0.36099184199227136</v>
      </c>
      <c r="E26" s="13">
        <f t="shared" si="3"/>
        <v>0.1472053610450153</v>
      </c>
      <c r="F26" s="13">
        <f>F16/F14</f>
        <v>0.33317577082533212</v>
      </c>
      <c r="G26" s="13">
        <f t="shared" si="3"/>
        <v>0.22382072209157561</v>
      </c>
      <c r="H26" s="13">
        <f t="shared" si="3"/>
        <v>0.267129596449456</v>
      </c>
    </row>
    <row r="27" spans="2:12" x14ac:dyDescent="0.25">
      <c r="B27" s="4" t="s">
        <v>17</v>
      </c>
      <c r="C27" s="13">
        <f>C18/C14</f>
        <v>0.24478183437221729</v>
      </c>
      <c r="D27" s="13">
        <f t="shared" ref="D27:G27" si="4">D18/D14</f>
        <v>0.14963503649635038</v>
      </c>
      <c r="E27" s="13">
        <f t="shared" si="4"/>
        <v>5.9466809109891709E-2</v>
      </c>
      <c r="F27" s="13">
        <f t="shared" si="4"/>
        <v>0.15447034378169713</v>
      </c>
      <c r="G27" s="13">
        <f t="shared" si="4"/>
        <v>0.14997134557239689</v>
      </c>
      <c r="H27" s="13">
        <f>H18/H14</f>
        <v>0.15470189604784315</v>
      </c>
    </row>
    <row r="33" spans="3:12" x14ac:dyDescent="0.25">
      <c r="C33" s="2"/>
      <c r="G33" s="5"/>
      <c r="H33" s="5"/>
      <c r="I33" s="5"/>
      <c r="J33" s="5"/>
      <c r="K33" s="5"/>
      <c r="L33" s="5"/>
    </row>
    <row r="34" spans="3:12" x14ac:dyDescent="0.25">
      <c r="C34" s="2"/>
    </row>
    <row r="35" spans="3:12" x14ac:dyDescent="0.25">
      <c r="C35" s="2"/>
      <c r="D35" s="2"/>
      <c r="E35" s="2"/>
      <c r="F35" s="2"/>
    </row>
    <row r="36" spans="3:12" x14ac:dyDescent="0.25">
      <c r="C36" s="2"/>
    </row>
    <row r="37" spans="3:12" x14ac:dyDescent="0.25">
      <c r="C37" s="2"/>
      <c r="D37" s="5"/>
      <c r="E37" s="5"/>
      <c r="F37" s="5"/>
    </row>
    <row r="38" spans="3:12" x14ac:dyDescent="0.25">
      <c r="C38" s="2"/>
      <c r="D38" s="5"/>
      <c r="E38" s="5"/>
      <c r="F38" s="5"/>
    </row>
    <row r="39" spans="3:12" x14ac:dyDescent="0.25">
      <c r="C39" s="2"/>
      <c r="D39" s="5"/>
      <c r="E39" s="5"/>
      <c r="F39" s="5"/>
    </row>
    <row r="40" spans="3:12" x14ac:dyDescent="0.25">
      <c r="C40" s="8"/>
      <c r="F40" s="5"/>
    </row>
    <row r="41" spans="3:12" x14ac:dyDescent="0.25">
      <c r="C41" s="2"/>
      <c r="D41" s="5"/>
      <c r="E41" s="5"/>
      <c r="F41" s="5"/>
    </row>
    <row r="42" spans="3:12" x14ac:dyDescent="0.25">
      <c r="C42" s="2"/>
      <c r="D42" s="5"/>
      <c r="E42" s="5"/>
      <c r="F42" s="5"/>
    </row>
    <row r="43" spans="3:12" x14ac:dyDescent="0.25">
      <c r="C43" s="2"/>
      <c r="F43" s="5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0"/>
  <sheetViews>
    <sheetView tabSelected="1" zoomScaleNormal="100" workbookViewId="0">
      <selection sqref="A1:G1"/>
    </sheetView>
  </sheetViews>
  <sheetFormatPr defaultRowHeight="15" customHeight="1" x14ac:dyDescent="0.25"/>
  <cols>
    <col min="1" max="1" width="55.7109375" style="21" customWidth="1"/>
    <col min="2" max="2" width="3.42578125" style="21" customWidth="1"/>
    <col min="3" max="3" width="8.7109375" style="21" customWidth="1"/>
    <col min="4" max="4" width="12.7109375" style="21" customWidth="1"/>
    <col min="5" max="5" width="11.7109375" style="21" customWidth="1"/>
    <col min="6" max="6" width="10.7109375" style="21" customWidth="1"/>
    <col min="7" max="7" width="8.7109375" style="21" customWidth="1"/>
    <col min="8" max="160" width="9.140625" style="21"/>
    <col min="161" max="161" width="29.7109375" style="21" customWidth="1"/>
    <col min="162" max="162" width="6.5703125" style="21" customWidth="1"/>
    <col min="163" max="167" width="14.7109375" style="21" customWidth="1"/>
    <col min="168" max="168" width="5.7109375" style="21" customWidth="1"/>
    <col min="169" max="169" width="14.7109375" style="21" customWidth="1"/>
    <col min="170" max="416" width="9.140625" style="21"/>
    <col min="417" max="417" width="29.7109375" style="21" customWidth="1"/>
    <col min="418" max="418" width="6.5703125" style="21" customWidth="1"/>
    <col min="419" max="423" width="14.7109375" style="21" customWidth="1"/>
    <col min="424" max="424" width="5.7109375" style="21" customWidth="1"/>
    <col min="425" max="425" width="14.7109375" style="21" customWidth="1"/>
    <col min="426" max="672" width="9.140625" style="21"/>
    <col min="673" max="673" width="29.7109375" style="21" customWidth="1"/>
    <col min="674" max="674" width="6.5703125" style="21" customWidth="1"/>
    <col min="675" max="679" width="14.7109375" style="21" customWidth="1"/>
    <col min="680" max="680" width="5.7109375" style="21" customWidth="1"/>
    <col min="681" max="681" width="14.7109375" style="21" customWidth="1"/>
    <col min="682" max="928" width="9.140625" style="21"/>
    <col min="929" max="929" width="29.7109375" style="21" customWidth="1"/>
    <col min="930" max="930" width="6.5703125" style="21" customWidth="1"/>
    <col min="931" max="935" width="14.7109375" style="21" customWidth="1"/>
    <col min="936" max="936" width="5.7109375" style="21" customWidth="1"/>
    <col min="937" max="937" width="14.7109375" style="21" customWidth="1"/>
    <col min="938" max="1184" width="9.140625" style="21"/>
    <col min="1185" max="1185" width="29.7109375" style="21" customWidth="1"/>
    <col min="1186" max="1186" width="6.5703125" style="21" customWidth="1"/>
    <col min="1187" max="1191" width="14.7109375" style="21" customWidth="1"/>
    <col min="1192" max="1192" width="5.7109375" style="21" customWidth="1"/>
    <col min="1193" max="1193" width="14.7109375" style="21" customWidth="1"/>
    <col min="1194" max="1440" width="9.140625" style="21"/>
    <col min="1441" max="1441" width="29.7109375" style="21" customWidth="1"/>
    <col min="1442" max="1442" width="6.5703125" style="21" customWidth="1"/>
    <col min="1443" max="1447" width="14.7109375" style="21" customWidth="1"/>
    <col min="1448" max="1448" width="5.7109375" style="21" customWidth="1"/>
    <col min="1449" max="1449" width="14.7109375" style="21" customWidth="1"/>
    <col min="1450" max="1696" width="9.140625" style="21"/>
    <col min="1697" max="1697" width="29.7109375" style="21" customWidth="1"/>
    <col min="1698" max="1698" width="6.5703125" style="21" customWidth="1"/>
    <col min="1699" max="1703" width="14.7109375" style="21" customWidth="1"/>
    <col min="1704" max="1704" width="5.7109375" style="21" customWidth="1"/>
    <col min="1705" max="1705" width="14.7109375" style="21" customWidth="1"/>
    <col min="1706" max="1952" width="9.140625" style="21"/>
    <col min="1953" max="1953" width="29.7109375" style="21" customWidth="1"/>
    <col min="1954" max="1954" width="6.5703125" style="21" customWidth="1"/>
    <col min="1955" max="1959" width="14.7109375" style="21" customWidth="1"/>
    <col min="1960" max="1960" width="5.7109375" style="21" customWidth="1"/>
    <col min="1961" max="1961" width="14.7109375" style="21" customWidth="1"/>
    <col min="1962" max="2208" width="9.140625" style="21"/>
    <col min="2209" max="2209" width="29.7109375" style="21" customWidth="1"/>
    <col min="2210" max="2210" width="6.5703125" style="21" customWidth="1"/>
    <col min="2211" max="2215" width="14.7109375" style="21" customWidth="1"/>
    <col min="2216" max="2216" width="5.7109375" style="21" customWidth="1"/>
    <col min="2217" max="2217" width="14.7109375" style="21" customWidth="1"/>
    <col min="2218" max="2464" width="9.140625" style="21"/>
    <col min="2465" max="2465" width="29.7109375" style="21" customWidth="1"/>
    <col min="2466" max="2466" width="6.5703125" style="21" customWidth="1"/>
    <col min="2467" max="2471" width="14.7109375" style="21" customWidth="1"/>
    <col min="2472" max="2472" width="5.7109375" style="21" customWidth="1"/>
    <col min="2473" max="2473" width="14.7109375" style="21" customWidth="1"/>
    <col min="2474" max="2720" width="9.140625" style="21"/>
    <col min="2721" max="2721" width="29.7109375" style="21" customWidth="1"/>
    <col min="2722" max="2722" width="6.5703125" style="21" customWidth="1"/>
    <col min="2723" max="2727" width="14.7109375" style="21" customWidth="1"/>
    <col min="2728" max="2728" width="5.7109375" style="21" customWidth="1"/>
    <col min="2729" max="2729" width="14.7109375" style="21" customWidth="1"/>
    <col min="2730" max="2976" width="9.140625" style="21"/>
    <col min="2977" max="2977" width="29.7109375" style="21" customWidth="1"/>
    <col min="2978" max="2978" width="6.5703125" style="21" customWidth="1"/>
    <col min="2979" max="2983" width="14.7109375" style="21" customWidth="1"/>
    <col min="2984" max="2984" width="5.7109375" style="21" customWidth="1"/>
    <col min="2985" max="2985" width="14.7109375" style="21" customWidth="1"/>
    <col min="2986" max="3232" width="9.140625" style="21"/>
    <col min="3233" max="3233" width="29.7109375" style="21" customWidth="1"/>
    <col min="3234" max="3234" width="6.5703125" style="21" customWidth="1"/>
    <col min="3235" max="3239" width="14.7109375" style="21" customWidth="1"/>
    <col min="3240" max="3240" width="5.7109375" style="21" customWidth="1"/>
    <col min="3241" max="3241" width="14.7109375" style="21" customWidth="1"/>
    <col min="3242" max="3488" width="9.140625" style="21"/>
    <col min="3489" max="3489" width="29.7109375" style="21" customWidth="1"/>
    <col min="3490" max="3490" width="6.5703125" style="21" customWidth="1"/>
    <col min="3491" max="3495" width="14.7109375" style="21" customWidth="1"/>
    <col min="3496" max="3496" width="5.7109375" style="21" customWidth="1"/>
    <col min="3497" max="3497" width="14.7109375" style="21" customWidth="1"/>
    <col min="3498" max="3744" width="9.140625" style="21"/>
    <col min="3745" max="3745" width="29.7109375" style="21" customWidth="1"/>
    <col min="3746" max="3746" width="6.5703125" style="21" customWidth="1"/>
    <col min="3747" max="3751" width="14.7109375" style="21" customWidth="1"/>
    <col min="3752" max="3752" width="5.7109375" style="21" customWidth="1"/>
    <col min="3753" max="3753" width="14.7109375" style="21" customWidth="1"/>
    <col min="3754" max="4000" width="9.140625" style="21"/>
    <col min="4001" max="4001" width="29.7109375" style="21" customWidth="1"/>
    <col min="4002" max="4002" width="6.5703125" style="21" customWidth="1"/>
    <col min="4003" max="4007" width="14.7109375" style="21" customWidth="1"/>
    <col min="4008" max="4008" width="5.7109375" style="21" customWidth="1"/>
    <col min="4009" max="4009" width="14.7109375" style="21" customWidth="1"/>
    <col min="4010" max="4256" width="9.140625" style="21"/>
    <col min="4257" max="4257" width="29.7109375" style="21" customWidth="1"/>
    <col min="4258" max="4258" width="6.5703125" style="21" customWidth="1"/>
    <col min="4259" max="4263" width="14.7109375" style="21" customWidth="1"/>
    <col min="4264" max="4264" width="5.7109375" style="21" customWidth="1"/>
    <col min="4265" max="4265" width="14.7109375" style="21" customWidth="1"/>
    <col min="4266" max="4512" width="9.140625" style="21"/>
    <col min="4513" max="4513" width="29.7109375" style="21" customWidth="1"/>
    <col min="4514" max="4514" width="6.5703125" style="21" customWidth="1"/>
    <col min="4515" max="4519" width="14.7109375" style="21" customWidth="1"/>
    <col min="4520" max="4520" width="5.7109375" style="21" customWidth="1"/>
    <col min="4521" max="4521" width="14.7109375" style="21" customWidth="1"/>
    <col min="4522" max="4768" width="9.140625" style="21"/>
    <col min="4769" max="4769" width="29.7109375" style="21" customWidth="1"/>
    <col min="4770" max="4770" width="6.5703125" style="21" customWidth="1"/>
    <col min="4771" max="4775" width="14.7109375" style="21" customWidth="1"/>
    <col min="4776" max="4776" width="5.7109375" style="21" customWidth="1"/>
    <col min="4777" max="4777" width="14.7109375" style="21" customWidth="1"/>
    <col min="4778" max="5024" width="9.140625" style="21"/>
    <col min="5025" max="5025" width="29.7109375" style="21" customWidth="1"/>
    <col min="5026" max="5026" width="6.5703125" style="21" customWidth="1"/>
    <col min="5027" max="5031" width="14.7109375" style="21" customWidth="1"/>
    <col min="5032" max="5032" width="5.7109375" style="21" customWidth="1"/>
    <col min="5033" max="5033" width="14.7109375" style="21" customWidth="1"/>
    <col min="5034" max="5280" width="9.140625" style="21"/>
    <col min="5281" max="5281" width="29.7109375" style="21" customWidth="1"/>
    <col min="5282" max="5282" width="6.5703125" style="21" customWidth="1"/>
    <col min="5283" max="5287" width="14.7109375" style="21" customWidth="1"/>
    <col min="5288" max="5288" width="5.7109375" style="21" customWidth="1"/>
    <col min="5289" max="5289" width="14.7109375" style="21" customWidth="1"/>
    <col min="5290" max="5536" width="9.140625" style="21"/>
    <col min="5537" max="5537" width="29.7109375" style="21" customWidth="1"/>
    <col min="5538" max="5538" width="6.5703125" style="21" customWidth="1"/>
    <col min="5539" max="5543" width="14.7109375" style="21" customWidth="1"/>
    <col min="5544" max="5544" width="5.7109375" style="21" customWidth="1"/>
    <col min="5545" max="5545" width="14.7109375" style="21" customWidth="1"/>
    <col min="5546" max="5792" width="9.140625" style="21"/>
    <col min="5793" max="5793" width="29.7109375" style="21" customWidth="1"/>
    <col min="5794" max="5794" width="6.5703125" style="21" customWidth="1"/>
    <col min="5795" max="5799" width="14.7109375" style="21" customWidth="1"/>
    <col min="5800" max="5800" width="5.7109375" style="21" customWidth="1"/>
    <col min="5801" max="5801" width="14.7109375" style="21" customWidth="1"/>
    <col min="5802" max="6048" width="9.140625" style="21"/>
    <col min="6049" max="6049" width="29.7109375" style="21" customWidth="1"/>
    <col min="6050" max="6050" width="6.5703125" style="21" customWidth="1"/>
    <col min="6051" max="6055" width="14.7109375" style="21" customWidth="1"/>
    <col min="6056" max="6056" width="5.7109375" style="21" customWidth="1"/>
    <col min="6057" max="6057" width="14.7109375" style="21" customWidth="1"/>
    <col min="6058" max="6304" width="9.140625" style="21"/>
    <col min="6305" max="6305" width="29.7109375" style="21" customWidth="1"/>
    <col min="6306" max="6306" width="6.5703125" style="21" customWidth="1"/>
    <col min="6307" max="6311" width="14.7109375" style="21" customWidth="1"/>
    <col min="6312" max="6312" width="5.7109375" style="21" customWidth="1"/>
    <col min="6313" max="6313" width="14.7109375" style="21" customWidth="1"/>
    <col min="6314" max="6560" width="9.140625" style="21"/>
    <col min="6561" max="6561" width="29.7109375" style="21" customWidth="1"/>
    <col min="6562" max="6562" width="6.5703125" style="21" customWidth="1"/>
    <col min="6563" max="6567" width="14.7109375" style="21" customWidth="1"/>
    <col min="6568" max="6568" width="5.7109375" style="21" customWidth="1"/>
    <col min="6569" max="6569" width="14.7109375" style="21" customWidth="1"/>
    <col min="6570" max="6816" width="9.140625" style="21"/>
    <col min="6817" max="6817" width="29.7109375" style="21" customWidth="1"/>
    <col min="6818" max="6818" width="6.5703125" style="21" customWidth="1"/>
    <col min="6819" max="6823" width="14.7109375" style="21" customWidth="1"/>
    <col min="6824" max="6824" width="5.7109375" style="21" customWidth="1"/>
    <col min="6825" max="6825" width="14.7109375" style="21" customWidth="1"/>
    <col min="6826" max="7072" width="9.140625" style="21"/>
    <col min="7073" max="7073" width="29.7109375" style="21" customWidth="1"/>
    <col min="7074" max="7074" width="6.5703125" style="21" customWidth="1"/>
    <col min="7075" max="7079" width="14.7109375" style="21" customWidth="1"/>
    <col min="7080" max="7080" width="5.7109375" style="21" customWidth="1"/>
    <col min="7081" max="7081" width="14.7109375" style="21" customWidth="1"/>
    <col min="7082" max="7328" width="9.140625" style="21"/>
    <col min="7329" max="7329" width="29.7109375" style="21" customWidth="1"/>
    <col min="7330" max="7330" width="6.5703125" style="21" customWidth="1"/>
    <col min="7331" max="7335" width="14.7109375" style="21" customWidth="1"/>
    <col min="7336" max="7336" width="5.7109375" style="21" customWidth="1"/>
    <col min="7337" max="7337" width="14.7109375" style="21" customWidth="1"/>
    <col min="7338" max="7584" width="9.140625" style="21"/>
    <col min="7585" max="7585" width="29.7109375" style="21" customWidth="1"/>
    <col min="7586" max="7586" width="6.5703125" style="21" customWidth="1"/>
    <col min="7587" max="7591" width="14.7109375" style="21" customWidth="1"/>
    <col min="7592" max="7592" width="5.7109375" style="21" customWidth="1"/>
    <col min="7593" max="7593" width="14.7109375" style="21" customWidth="1"/>
    <col min="7594" max="7840" width="9.140625" style="21"/>
    <col min="7841" max="7841" width="29.7109375" style="21" customWidth="1"/>
    <col min="7842" max="7842" width="6.5703125" style="21" customWidth="1"/>
    <col min="7843" max="7847" width="14.7109375" style="21" customWidth="1"/>
    <col min="7848" max="7848" width="5.7109375" style="21" customWidth="1"/>
    <col min="7849" max="7849" width="14.7109375" style="21" customWidth="1"/>
    <col min="7850" max="8096" width="9.140625" style="21"/>
    <col min="8097" max="8097" width="29.7109375" style="21" customWidth="1"/>
    <col min="8098" max="8098" width="6.5703125" style="21" customWidth="1"/>
    <col min="8099" max="8103" width="14.7109375" style="21" customWidth="1"/>
    <col min="8104" max="8104" width="5.7109375" style="21" customWidth="1"/>
    <col min="8105" max="8105" width="14.7109375" style="21" customWidth="1"/>
    <col min="8106" max="8352" width="9.140625" style="21"/>
    <col min="8353" max="8353" width="29.7109375" style="21" customWidth="1"/>
    <col min="8354" max="8354" width="6.5703125" style="21" customWidth="1"/>
    <col min="8355" max="8359" width="14.7109375" style="21" customWidth="1"/>
    <col min="8360" max="8360" width="5.7109375" style="21" customWidth="1"/>
    <col min="8361" max="8361" width="14.7109375" style="21" customWidth="1"/>
    <col min="8362" max="8608" width="9.140625" style="21"/>
    <col min="8609" max="8609" width="29.7109375" style="21" customWidth="1"/>
    <col min="8610" max="8610" width="6.5703125" style="21" customWidth="1"/>
    <col min="8611" max="8615" width="14.7109375" style="21" customWidth="1"/>
    <col min="8616" max="8616" width="5.7109375" style="21" customWidth="1"/>
    <col min="8617" max="8617" width="14.7109375" style="21" customWidth="1"/>
    <col min="8618" max="8864" width="9.140625" style="21"/>
    <col min="8865" max="8865" width="29.7109375" style="21" customWidth="1"/>
    <col min="8866" max="8866" width="6.5703125" style="21" customWidth="1"/>
    <col min="8867" max="8871" width="14.7109375" style="21" customWidth="1"/>
    <col min="8872" max="8872" width="5.7109375" style="21" customWidth="1"/>
    <col min="8873" max="8873" width="14.7109375" style="21" customWidth="1"/>
    <col min="8874" max="9120" width="9.140625" style="21"/>
    <col min="9121" max="9121" width="29.7109375" style="21" customWidth="1"/>
    <col min="9122" max="9122" width="6.5703125" style="21" customWidth="1"/>
    <col min="9123" max="9127" width="14.7109375" style="21" customWidth="1"/>
    <col min="9128" max="9128" width="5.7109375" style="21" customWidth="1"/>
    <col min="9129" max="9129" width="14.7109375" style="21" customWidth="1"/>
    <col min="9130" max="9376" width="9.140625" style="21"/>
    <col min="9377" max="9377" width="29.7109375" style="21" customWidth="1"/>
    <col min="9378" max="9378" width="6.5703125" style="21" customWidth="1"/>
    <col min="9379" max="9383" width="14.7109375" style="21" customWidth="1"/>
    <col min="9384" max="9384" width="5.7109375" style="21" customWidth="1"/>
    <col min="9385" max="9385" width="14.7109375" style="21" customWidth="1"/>
    <col min="9386" max="9632" width="9.140625" style="21"/>
    <col min="9633" max="9633" width="29.7109375" style="21" customWidth="1"/>
    <col min="9634" max="9634" width="6.5703125" style="21" customWidth="1"/>
    <col min="9635" max="9639" width="14.7109375" style="21" customWidth="1"/>
    <col min="9640" max="9640" width="5.7109375" style="21" customWidth="1"/>
    <col min="9641" max="9641" width="14.7109375" style="21" customWidth="1"/>
    <col min="9642" max="9888" width="9.140625" style="21"/>
    <col min="9889" max="9889" width="29.7109375" style="21" customWidth="1"/>
    <col min="9890" max="9890" width="6.5703125" style="21" customWidth="1"/>
    <col min="9891" max="9895" width="14.7109375" style="21" customWidth="1"/>
    <col min="9896" max="9896" width="5.7109375" style="21" customWidth="1"/>
    <col min="9897" max="9897" width="14.7109375" style="21" customWidth="1"/>
    <col min="9898" max="10144" width="9.140625" style="21"/>
    <col min="10145" max="10145" width="29.7109375" style="21" customWidth="1"/>
    <col min="10146" max="10146" width="6.5703125" style="21" customWidth="1"/>
    <col min="10147" max="10151" width="14.7109375" style="21" customWidth="1"/>
    <col min="10152" max="10152" width="5.7109375" style="21" customWidth="1"/>
    <col min="10153" max="10153" width="14.7109375" style="21" customWidth="1"/>
    <col min="10154" max="10400" width="9.140625" style="21"/>
    <col min="10401" max="10401" width="29.7109375" style="21" customWidth="1"/>
    <col min="10402" max="10402" width="6.5703125" style="21" customWidth="1"/>
    <col min="10403" max="10407" width="14.7109375" style="21" customWidth="1"/>
    <col min="10408" max="10408" width="5.7109375" style="21" customWidth="1"/>
    <col min="10409" max="10409" width="14.7109375" style="21" customWidth="1"/>
    <col min="10410" max="10656" width="9.140625" style="21"/>
    <col min="10657" max="10657" width="29.7109375" style="21" customWidth="1"/>
    <col min="10658" max="10658" width="6.5703125" style="21" customWidth="1"/>
    <col min="10659" max="10663" width="14.7109375" style="21" customWidth="1"/>
    <col min="10664" max="10664" width="5.7109375" style="21" customWidth="1"/>
    <col min="10665" max="10665" width="14.7109375" style="21" customWidth="1"/>
    <col min="10666" max="10912" width="9.140625" style="21"/>
    <col min="10913" max="10913" width="29.7109375" style="21" customWidth="1"/>
    <col min="10914" max="10914" width="6.5703125" style="21" customWidth="1"/>
    <col min="10915" max="10919" width="14.7109375" style="21" customWidth="1"/>
    <col min="10920" max="10920" width="5.7109375" style="21" customWidth="1"/>
    <col min="10921" max="10921" width="14.7109375" style="21" customWidth="1"/>
    <col min="10922" max="11168" width="9.140625" style="21"/>
    <col min="11169" max="11169" width="29.7109375" style="21" customWidth="1"/>
    <col min="11170" max="11170" width="6.5703125" style="21" customWidth="1"/>
    <col min="11171" max="11175" width="14.7109375" style="21" customWidth="1"/>
    <col min="11176" max="11176" width="5.7109375" style="21" customWidth="1"/>
    <col min="11177" max="11177" width="14.7109375" style="21" customWidth="1"/>
    <col min="11178" max="11424" width="9.140625" style="21"/>
    <col min="11425" max="11425" width="29.7109375" style="21" customWidth="1"/>
    <col min="11426" max="11426" width="6.5703125" style="21" customWidth="1"/>
    <col min="11427" max="11431" width="14.7109375" style="21" customWidth="1"/>
    <col min="11432" max="11432" width="5.7109375" style="21" customWidth="1"/>
    <col min="11433" max="11433" width="14.7109375" style="21" customWidth="1"/>
    <col min="11434" max="11680" width="9.140625" style="21"/>
    <col min="11681" max="11681" width="29.7109375" style="21" customWidth="1"/>
    <col min="11682" max="11682" width="6.5703125" style="21" customWidth="1"/>
    <col min="11683" max="11687" width="14.7109375" style="21" customWidth="1"/>
    <col min="11688" max="11688" width="5.7109375" style="21" customWidth="1"/>
    <col min="11689" max="11689" width="14.7109375" style="21" customWidth="1"/>
    <col min="11690" max="11936" width="9.140625" style="21"/>
    <col min="11937" max="11937" width="29.7109375" style="21" customWidth="1"/>
    <col min="11938" max="11938" width="6.5703125" style="21" customWidth="1"/>
    <col min="11939" max="11943" width="14.7109375" style="21" customWidth="1"/>
    <col min="11944" max="11944" width="5.7109375" style="21" customWidth="1"/>
    <col min="11945" max="11945" width="14.7109375" style="21" customWidth="1"/>
    <col min="11946" max="12192" width="9.140625" style="21"/>
    <col min="12193" max="12193" width="29.7109375" style="21" customWidth="1"/>
    <col min="12194" max="12194" width="6.5703125" style="21" customWidth="1"/>
    <col min="12195" max="12199" width="14.7109375" style="21" customWidth="1"/>
    <col min="12200" max="12200" width="5.7109375" style="21" customWidth="1"/>
    <col min="12201" max="12201" width="14.7109375" style="21" customWidth="1"/>
    <col min="12202" max="12448" width="9.140625" style="21"/>
    <col min="12449" max="12449" width="29.7109375" style="21" customWidth="1"/>
    <col min="12450" max="12450" width="6.5703125" style="21" customWidth="1"/>
    <col min="12451" max="12455" width="14.7109375" style="21" customWidth="1"/>
    <col min="12456" max="12456" width="5.7109375" style="21" customWidth="1"/>
    <col min="12457" max="12457" width="14.7109375" style="21" customWidth="1"/>
    <col min="12458" max="12704" width="9.140625" style="21"/>
    <col min="12705" max="12705" width="29.7109375" style="21" customWidth="1"/>
    <col min="12706" max="12706" width="6.5703125" style="21" customWidth="1"/>
    <col min="12707" max="12711" width="14.7109375" style="21" customWidth="1"/>
    <col min="12712" max="12712" width="5.7109375" style="21" customWidth="1"/>
    <col min="12713" max="12713" width="14.7109375" style="21" customWidth="1"/>
    <col min="12714" max="12960" width="9.140625" style="21"/>
    <col min="12961" max="12961" width="29.7109375" style="21" customWidth="1"/>
    <col min="12962" max="12962" width="6.5703125" style="21" customWidth="1"/>
    <col min="12963" max="12967" width="14.7109375" style="21" customWidth="1"/>
    <col min="12968" max="12968" width="5.7109375" style="21" customWidth="1"/>
    <col min="12969" max="12969" width="14.7109375" style="21" customWidth="1"/>
    <col min="12970" max="13216" width="9.140625" style="21"/>
    <col min="13217" max="13217" width="29.7109375" style="21" customWidth="1"/>
    <col min="13218" max="13218" width="6.5703125" style="21" customWidth="1"/>
    <col min="13219" max="13223" width="14.7109375" style="21" customWidth="1"/>
    <col min="13224" max="13224" width="5.7109375" style="21" customWidth="1"/>
    <col min="13225" max="13225" width="14.7109375" style="21" customWidth="1"/>
    <col min="13226" max="13472" width="9.140625" style="21"/>
    <col min="13473" max="13473" width="29.7109375" style="21" customWidth="1"/>
    <col min="13474" max="13474" width="6.5703125" style="21" customWidth="1"/>
    <col min="13475" max="13479" width="14.7109375" style="21" customWidth="1"/>
    <col min="13480" max="13480" width="5.7109375" style="21" customWidth="1"/>
    <col min="13481" max="13481" width="14.7109375" style="21" customWidth="1"/>
    <col min="13482" max="13728" width="9.140625" style="21"/>
    <col min="13729" max="13729" width="29.7109375" style="21" customWidth="1"/>
    <col min="13730" max="13730" width="6.5703125" style="21" customWidth="1"/>
    <col min="13731" max="13735" width="14.7109375" style="21" customWidth="1"/>
    <col min="13736" max="13736" width="5.7109375" style="21" customWidth="1"/>
    <col min="13737" max="13737" width="14.7109375" style="21" customWidth="1"/>
    <col min="13738" max="13984" width="9.140625" style="21"/>
    <col min="13985" max="13985" width="29.7109375" style="21" customWidth="1"/>
    <col min="13986" max="13986" width="6.5703125" style="21" customWidth="1"/>
    <col min="13987" max="13991" width="14.7109375" style="21" customWidth="1"/>
    <col min="13992" max="13992" width="5.7109375" style="21" customWidth="1"/>
    <col min="13993" max="13993" width="14.7109375" style="21" customWidth="1"/>
    <col min="13994" max="14240" width="9.140625" style="21"/>
    <col min="14241" max="14241" width="29.7109375" style="21" customWidth="1"/>
    <col min="14242" max="14242" width="6.5703125" style="21" customWidth="1"/>
    <col min="14243" max="14247" width="14.7109375" style="21" customWidth="1"/>
    <col min="14248" max="14248" width="5.7109375" style="21" customWidth="1"/>
    <col min="14249" max="14249" width="14.7109375" style="21" customWidth="1"/>
    <col min="14250" max="14496" width="9.140625" style="21"/>
    <col min="14497" max="14497" width="29.7109375" style="21" customWidth="1"/>
    <col min="14498" max="14498" width="6.5703125" style="21" customWidth="1"/>
    <col min="14499" max="14503" width="14.7109375" style="21" customWidth="1"/>
    <col min="14504" max="14504" width="5.7109375" style="21" customWidth="1"/>
    <col min="14505" max="14505" width="14.7109375" style="21" customWidth="1"/>
    <col min="14506" max="14752" width="9.140625" style="21"/>
    <col min="14753" max="14753" width="29.7109375" style="21" customWidth="1"/>
    <col min="14754" max="14754" width="6.5703125" style="21" customWidth="1"/>
    <col min="14755" max="14759" width="14.7109375" style="21" customWidth="1"/>
    <col min="14760" max="14760" width="5.7109375" style="21" customWidth="1"/>
    <col min="14761" max="14761" width="14.7109375" style="21" customWidth="1"/>
    <col min="14762" max="15008" width="9.140625" style="21"/>
    <col min="15009" max="15009" width="29.7109375" style="21" customWidth="1"/>
    <col min="15010" max="15010" width="6.5703125" style="21" customWidth="1"/>
    <col min="15011" max="15015" width="14.7109375" style="21" customWidth="1"/>
    <col min="15016" max="15016" width="5.7109375" style="21" customWidth="1"/>
    <col min="15017" max="15017" width="14.7109375" style="21" customWidth="1"/>
    <col min="15018" max="15264" width="9.140625" style="21"/>
    <col min="15265" max="15265" width="29.7109375" style="21" customWidth="1"/>
    <col min="15266" max="15266" width="6.5703125" style="21" customWidth="1"/>
    <col min="15267" max="15271" width="14.7109375" style="21" customWidth="1"/>
    <col min="15272" max="15272" width="5.7109375" style="21" customWidth="1"/>
    <col min="15273" max="15273" width="14.7109375" style="21" customWidth="1"/>
    <col min="15274" max="15520" width="9.140625" style="21"/>
    <col min="15521" max="15521" width="29.7109375" style="21" customWidth="1"/>
    <col min="15522" max="15522" width="6.5703125" style="21" customWidth="1"/>
    <col min="15523" max="15527" width="14.7109375" style="21" customWidth="1"/>
    <col min="15528" max="15528" width="5.7109375" style="21" customWidth="1"/>
    <col min="15529" max="15529" width="14.7109375" style="21" customWidth="1"/>
    <col min="15530" max="15776" width="9.140625" style="21"/>
    <col min="15777" max="15777" width="29.7109375" style="21" customWidth="1"/>
    <col min="15778" max="15778" width="6.5703125" style="21" customWidth="1"/>
    <col min="15779" max="15783" width="14.7109375" style="21" customWidth="1"/>
    <col min="15784" max="15784" width="5.7109375" style="21" customWidth="1"/>
    <col min="15785" max="15785" width="14.7109375" style="21" customWidth="1"/>
    <col min="15786" max="16384" width="9.140625" style="21"/>
  </cols>
  <sheetData>
    <row r="1" spans="1:7" ht="15" customHeight="1" x14ac:dyDescent="0.2">
      <c r="A1" s="37" t="s">
        <v>60</v>
      </c>
      <c r="B1" s="37"/>
      <c r="C1" s="37"/>
      <c r="D1" s="37"/>
      <c r="E1" s="37"/>
      <c r="F1" s="37"/>
      <c r="G1" s="37"/>
    </row>
    <row r="2" spans="1:7" s="22" customFormat="1" ht="15" customHeight="1" x14ac:dyDescent="0.2">
      <c r="A2" s="25"/>
      <c r="B2" s="25"/>
      <c r="C2" s="26" t="s">
        <v>18</v>
      </c>
      <c r="D2" s="26" t="s">
        <v>1</v>
      </c>
      <c r="E2" s="26" t="s">
        <v>19</v>
      </c>
      <c r="F2" s="26" t="s">
        <v>20</v>
      </c>
      <c r="G2" s="26" t="s">
        <v>44</v>
      </c>
    </row>
    <row r="3" spans="1:7" s="22" customFormat="1" ht="15" customHeight="1" x14ac:dyDescent="0.2">
      <c r="A3" s="33"/>
      <c r="B3" s="33"/>
      <c r="C3" s="34"/>
      <c r="D3" s="34"/>
      <c r="E3" s="34"/>
      <c r="F3" s="34"/>
      <c r="G3" s="34"/>
    </row>
    <row r="4" spans="1:7" s="20" customFormat="1" ht="15" customHeight="1" x14ac:dyDescent="0.2">
      <c r="A4" s="27" t="s">
        <v>64</v>
      </c>
      <c r="B4" s="35" t="s">
        <v>58</v>
      </c>
      <c r="C4" s="28">
        <v>84</v>
      </c>
      <c r="D4" s="28">
        <v>14</v>
      </c>
      <c r="E4" s="28">
        <v>27</v>
      </c>
      <c r="F4" s="28">
        <v>188</v>
      </c>
      <c r="G4" s="28">
        <v>313</v>
      </c>
    </row>
    <row r="5" spans="1:7" ht="15" customHeight="1" x14ac:dyDescent="0.2">
      <c r="A5" s="27" t="s">
        <v>65</v>
      </c>
      <c r="B5" s="35" t="s">
        <v>58</v>
      </c>
      <c r="C5" s="28">
        <v>712</v>
      </c>
      <c r="D5" s="28">
        <v>207</v>
      </c>
      <c r="E5" s="28">
        <v>876</v>
      </c>
      <c r="F5" s="28">
        <v>2070</v>
      </c>
      <c r="G5" s="28">
        <v>3865</v>
      </c>
    </row>
    <row r="6" spans="1:7" ht="15" customHeight="1" x14ac:dyDescent="0.2">
      <c r="A6" s="29" t="s">
        <v>57</v>
      </c>
      <c r="B6" s="29"/>
      <c r="C6" s="30"/>
      <c r="D6" s="30"/>
      <c r="E6" s="30"/>
      <c r="F6" s="30"/>
      <c r="G6" s="30"/>
    </row>
    <row r="7" spans="1:7" ht="15" customHeight="1" x14ac:dyDescent="0.2">
      <c r="A7" s="29" t="s">
        <v>61</v>
      </c>
      <c r="B7" s="35" t="s">
        <v>58</v>
      </c>
      <c r="C7" s="30">
        <v>24</v>
      </c>
      <c r="D7" s="30">
        <v>7</v>
      </c>
      <c r="E7" s="30">
        <v>36</v>
      </c>
      <c r="F7" s="30">
        <v>54</v>
      </c>
      <c r="G7" s="30">
        <v>121</v>
      </c>
    </row>
    <row r="8" spans="1:7" s="23" customFormat="1" ht="15" customHeight="1" x14ac:dyDescent="0.2">
      <c r="A8" s="24" t="s">
        <v>62</v>
      </c>
      <c r="B8" s="35" t="s">
        <v>58</v>
      </c>
      <c r="C8" s="30">
        <v>29</v>
      </c>
      <c r="D8" s="30">
        <v>0</v>
      </c>
      <c r="E8" s="30">
        <v>16</v>
      </c>
      <c r="F8" s="30">
        <v>41</v>
      </c>
      <c r="G8" s="30">
        <v>86</v>
      </c>
    </row>
    <row r="9" spans="1:7" ht="15" customHeight="1" x14ac:dyDescent="0.2">
      <c r="A9" s="27" t="s">
        <v>44</v>
      </c>
      <c r="B9" s="36" t="s">
        <v>58</v>
      </c>
      <c r="C9" s="28">
        <v>796</v>
      </c>
      <c r="D9" s="28">
        <v>221</v>
      </c>
      <c r="E9" s="28">
        <v>903</v>
      </c>
      <c r="F9" s="28">
        <v>2258</v>
      </c>
      <c r="G9" s="28">
        <v>4178</v>
      </c>
    </row>
    <row r="10" spans="1:7" ht="15" customHeight="1" x14ac:dyDescent="0.2">
      <c r="A10" s="31" t="s">
        <v>63</v>
      </c>
      <c r="B10" s="31" t="s">
        <v>59</v>
      </c>
      <c r="C10" s="32">
        <v>0.10552763819095476</v>
      </c>
      <c r="D10" s="32">
        <v>6.3348416289592757E-2</v>
      </c>
      <c r="E10" s="32">
        <v>2.9900332225913623E-2</v>
      </c>
      <c r="F10" s="32">
        <v>8.3259521700620023E-2</v>
      </c>
      <c r="G10" s="32">
        <v>7.4916227860220203E-2</v>
      </c>
    </row>
  </sheetData>
  <mergeCells count="1">
    <mergeCell ref="A1:G1"/>
  </mergeCells>
  <pageMargins left="0" right="0" top="0.59055118110236227" bottom="0.9842519685039370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M3:O9"/>
  <sheetViews>
    <sheetView workbookViewId="0">
      <selection activeCell="C34" sqref="C34"/>
    </sheetView>
  </sheetViews>
  <sheetFormatPr defaultRowHeight="15" x14ac:dyDescent="0.25"/>
  <cols>
    <col min="1" max="1" width="46.7109375" customWidth="1"/>
  </cols>
  <sheetData>
    <row r="3" spans="13:15" x14ac:dyDescent="0.25">
      <c r="N3" t="s">
        <v>8</v>
      </c>
    </row>
    <row r="4" spans="13:15" x14ac:dyDescent="0.25">
      <c r="M4" t="s">
        <v>18</v>
      </c>
      <c r="N4" s="1">
        <v>112300</v>
      </c>
      <c r="O4" s="3">
        <f>N4/$N$9</f>
        <v>0.29809068008738332</v>
      </c>
    </row>
    <row r="5" spans="13:15" x14ac:dyDescent="0.25">
      <c r="M5" t="s">
        <v>1</v>
      </c>
      <c r="N5" s="1">
        <v>9316</v>
      </c>
      <c r="O5" s="3">
        <f t="shared" ref="O5:O9" si="0">N5/$N$9</f>
        <v>2.4728519819181324E-2</v>
      </c>
    </row>
    <row r="6" spans="13:15" x14ac:dyDescent="0.25">
      <c r="M6" t="s">
        <v>19</v>
      </c>
      <c r="N6" s="1">
        <v>102965</v>
      </c>
      <c r="O6" s="3">
        <f t="shared" si="0"/>
        <v>0.27331172640425133</v>
      </c>
    </row>
    <row r="7" spans="13:15" x14ac:dyDescent="0.25">
      <c r="M7" t="s">
        <v>20</v>
      </c>
      <c r="N7" s="1">
        <v>101547</v>
      </c>
      <c r="O7" s="3">
        <f t="shared" si="0"/>
        <v>0.26954776750519599</v>
      </c>
    </row>
    <row r="8" spans="13:15" x14ac:dyDescent="0.25">
      <c r="M8" t="s">
        <v>21</v>
      </c>
      <c r="N8" s="1">
        <v>50603</v>
      </c>
      <c r="O8" s="3">
        <f t="shared" si="0"/>
        <v>0.13432130618398805</v>
      </c>
    </row>
    <row r="9" spans="13:15" x14ac:dyDescent="0.25">
      <c r="M9" t="s">
        <v>0</v>
      </c>
      <c r="N9" s="1">
        <v>376731</v>
      </c>
      <c r="O9" s="3">
        <f t="shared" si="0"/>
        <v>1</v>
      </c>
    </row>
  </sheetData>
  <pageMargins left="0.7" right="0.7" top="0.75" bottom="0.75" header="0.3" footer="0.3"/>
  <pageSetup paperSize="9" scale="9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L1:T35"/>
  <sheetViews>
    <sheetView workbookViewId="0">
      <selection activeCell="G34" sqref="G34"/>
    </sheetView>
  </sheetViews>
  <sheetFormatPr defaultRowHeight="15" x14ac:dyDescent="0.25"/>
  <cols>
    <col min="1" max="1" width="49.7109375" customWidth="1"/>
    <col min="2" max="2" width="4.42578125" customWidth="1"/>
  </cols>
  <sheetData>
    <row r="1" spans="12:19" ht="15" customHeight="1" x14ac:dyDescent="0.25"/>
    <row r="2" spans="12:19" ht="15" customHeight="1" x14ac:dyDescent="0.25"/>
    <row r="3" spans="12:19" ht="15" customHeight="1" x14ac:dyDescent="0.25"/>
    <row r="4" spans="12:19" ht="15" customHeight="1" x14ac:dyDescent="0.25"/>
    <row r="5" spans="12:19" ht="15" customHeight="1" x14ac:dyDescent="0.25">
      <c r="M5" t="s">
        <v>14</v>
      </c>
    </row>
    <row r="6" spans="12:19" ht="15" customHeight="1" x14ac:dyDescent="0.25">
      <c r="L6" t="s">
        <v>56</v>
      </c>
      <c r="M6" s="17">
        <f>S35</f>
        <v>42.088318295639731</v>
      </c>
      <c r="O6" s="7"/>
      <c r="P6" s="3"/>
      <c r="S6" s="3"/>
    </row>
    <row r="7" spans="12:19" ht="15" customHeight="1" x14ac:dyDescent="0.25">
      <c r="L7" t="s">
        <v>18</v>
      </c>
      <c r="M7" s="7">
        <v>25.618962578131345</v>
      </c>
      <c r="O7" s="7"/>
      <c r="P7" s="3"/>
      <c r="S7" s="3"/>
    </row>
    <row r="8" spans="12:19" ht="15" customHeight="1" x14ac:dyDescent="0.25">
      <c r="L8" t="s">
        <v>21</v>
      </c>
      <c r="M8" s="7">
        <v>33.003708281829418</v>
      </c>
      <c r="O8" s="7"/>
      <c r="P8" s="3"/>
      <c r="S8" s="3"/>
    </row>
    <row r="9" spans="12:19" ht="15" customHeight="1" x14ac:dyDescent="0.25">
      <c r="L9" t="s">
        <v>20</v>
      </c>
      <c r="M9" s="7">
        <v>53.636981645139358</v>
      </c>
      <c r="O9" s="7"/>
      <c r="P9" s="3"/>
      <c r="S9" s="3"/>
    </row>
    <row r="10" spans="12:19" ht="15" customHeight="1" x14ac:dyDescent="0.25">
      <c r="L10" t="s">
        <v>1</v>
      </c>
      <c r="M10" s="7">
        <v>58.548914659530183</v>
      </c>
      <c r="O10" s="7"/>
      <c r="P10" s="3"/>
      <c r="S10" s="3"/>
    </row>
    <row r="11" spans="12:19" ht="15" customHeight="1" x14ac:dyDescent="0.25">
      <c r="L11" t="s">
        <v>19</v>
      </c>
      <c r="M11" s="7">
        <v>59.602823777792437</v>
      </c>
      <c r="O11" s="7"/>
      <c r="P11" s="3"/>
      <c r="S11" s="3"/>
    </row>
    <row r="12" spans="12:19" ht="15" customHeight="1" x14ac:dyDescent="0.25"/>
    <row r="13" spans="12:19" ht="15" customHeight="1" x14ac:dyDescent="0.25"/>
    <row r="14" spans="12:19" ht="15" customHeight="1" x14ac:dyDescent="0.25"/>
    <row r="15" spans="12:19" ht="15" customHeight="1" x14ac:dyDescent="0.25"/>
    <row r="16" spans="12:19" ht="15" customHeight="1" x14ac:dyDescent="0.25"/>
    <row r="27" spans="13:20" x14ac:dyDescent="0.25">
      <c r="M27" s="18"/>
      <c r="N27" s="19" t="s">
        <v>18</v>
      </c>
      <c r="O27" s="19" t="s">
        <v>1</v>
      </c>
      <c r="P27" s="19" t="s">
        <v>19</v>
      </c>
      <c r="Q27" s="19" t="s">
        <v>20</v>
      </c>
      <c r="R27" s="19" t="s">
        <v>21</v>
      </c>
      <c r="S27" s="19" t="s">
        <v>0</v>
      </c>
      <c r="T27" s="15"/>
    </row>
    <row r="28" spans="13:20" x14ac:dyDescent="0.25">
      <c r="M28" s="18" t="s">
        <v>7</v>
      </c>
      <c r="N28" s="18"/>
      <c r="O28" s="18"/>
      <c r="P28" s="18"/>
      <c r="Q28" s="18"/>
      <c r="R28" s="18"/>
      <c r="S28" s="18"/>
    </row>
    <row r="29" spans="13:20" x14ac:dyDescent="0.25">
      <c r="M29" s="18" t="s">
        <v>8</v>
      </c>
      <c r="N29" s="18">
        <v>112300</v>
      </c>
      <c r="O29" s="18">
        <v>9316</v>
      </c>
      <c r="P29" s="18">
        <v>102965</v>
      </c>
      <c r="Q29" s="18">
        <v>101547</v>
      </c>
      <c r="R29" s="18">
        <v>50603</v>
      </c>
      <c r="S29" s="18">
        <v>376731</v>
      </c>
    </row>
    <row r="30" spans="13:20" x14ac:dyDescent="0.25">
      <c r="M30" s="18" t="s">
        <v>9</v>
      </c>
      <c r="N30" s="18">
        <v>105950</v>
      </c>
      <c r="O30" s="18">
        <v>8501</v>
      </c>
      <c r="P30" s="18">
        <v>29852</v>
      </c>
      <c r="Q30" s="18">
        <v>81959</v>
      </c>
      <c r="R30" s="18">
        <v>22669</v>
      </c>
      <c r="S30" s="18">
        <v>248931</v>
      </c>
    </row>
    <row r="31" spans="13:20" x14ac:dyDescent="0.25">
      <c r="M31" s="19" t="s">
        <v>10</v>
      </c>
      <c r="N31" s="19">
        <v>36957</v>
      </c>
      <c r="O31" s="19">
        <v>3363</v>
      </c>
      <c r="P31" s="19">
        <v>15157</v>
      </c>
      <c r="Q31" s="19">
        <v>33833</v>
      </c>
      <c r="R31" s="19">
        <v>11326</v>
      </c>
      <c r="S31" s="19">
        <v>100636</v>
      </c>
    </row>
    <row r="32" spans="13:20" hidden="1" x14ac:dyDescent="0.25">
      <c r="M32" s="18" t="s">
        <v>11</v>
      </c>
      <c r="N32" s="18"/>
      <c r="O32" s="18"/>
      <c r="P32" s="18"/>
      <c r="Q32" s="18"/>
      <c r="R32" s="18"/>
      <c r="S32" s="18"/>
    </row>
    <row r="33" spans="13:19" hidden="1" x14ac:dyDescent="0.25">
      <c r="M33" s="18" t="s">
        <v>12</v>
      </c>
      <c r="N33" s="18">
        <v>27489</v>
      </c>
      <c r="O33" s="18">
        <v>1394</v>
      </c>
      <c r="P33" s="18">
        <v>6123</v>
      </c>
      <c r="Q33" s="18">
        <v>15686</v>
      </c>
      <c r="R33" s="18">
        <v>7589</v>
      </c>
      <c r="S33" s="18">
        <v>58281</v>
      </c>
    </row>
    <row r="34" spans="13:19" x14ac:dyDescent="0.25">
      <c r="M34" s="19" t="s">
        <v>13</v>
      </c>
      <c r="N34" s="19">
        <v>9468</v>
      </c>
      <c r="O34" s="19">
        <v>1969</v>
      </c>
      <c r="P34" s="19">
        <v>9034</v>
      </c>
      <c r="Q34" s="19">
        <v>18147</v>
      </c>
      <c r="R34" s="19">
        <v>3738</v>
      </c>
      <c r="S34" s="19">
        <v>42356</v>
      </c>
    </row>
    <row r="35" spans="13:19" x14ac:dyDescent="0.25">
      <c r="N35" s="16">
        <f>SUM(N34/N31)*100</f>
        <v>25.618962578131345</v>
      </c>
      <c r="O35" s="16">
        <f t="shared" ref="O35:S35" si="0">SUM(O34/O31)*100</f>
        <v>58.548914659530183</v>
      </c>
      <c r="P35" s="7">
        <f t="shared" si="0"/>
        <v>59.602823777792437</v>
      </c>
      <c r="Q35" s="7">
        <f t="shared" si="0"/>
        <v>53.636981645139358</v>
      </c>
      <c r="R35" s="7">
        <f t="shared" si="0"/>
        <v>33.003708281829418</v>
      </c>
      <c r="S35" s="17">
        <f t="shared" si="0"/>
        <v>42.088318295639731</v>
      </c>
    </row>
  </sheetData>
  <sortState xmlns:xlrd2="http://schemas.microsoft.com/office/spreadsheetml/2017/richdata2" ref="L6:M11">
    <sortCondition ref="M6:M11"/>
  </sortState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Bus Demog</vt:lpstr>
      <vt:lpstr>Bus Surveys</vt:lpstr>
      <vt:lpstr>Financial Sector</vt:lpstr>
      <vt:lpstr>Table 2.1</vt:lpstr>
      <vt:lpstr>P-INTSS2018-2020TBL2.1</vt:lpstr>
      <vt:lpstr>Figure 2.4 old</vt:lpstr>
      <vt:lpstr>Figure 2.7 old</vt:lpstr>
    </vt:vector>
  </TitlesOfParts>
  <Company>CSO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Barra Casey</dc:creator>
  <cp:lastModifiedBy>Donal O'Leary</cp:lastModifiedBy>
  <cp:lastPrinted>2019-12-16T14:28:41Z</cp:lastPrinted>
  <dcterms:created xsi:type="dcterms:W3CDTF">2013-09-09T14:11:09Z</dcterms:created>
  <dcterms:modified xsi:type="dcterms:W3CDTF">2022-04-08T10:11:32Z</dcterms:modified>
</cp:coreProperties>
</file>