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M:\Govtacc\govtacc share\GFS publication\electronic release files\Annual Releases\2025 October Publication\EDP Additional Tables\"/>
    </mc:Choice>
  </mc:AlternateContent>
  <xr:revisionPtr revIDLastSave="0" documentId="8_{6079E64E-9C0E-44B9-B06F-58615EEF4A97}" xr6:coauthVersionLast="47" xr6:coauthVersionMax="47" xr10:uidLastSave="{00000000-0000-0000-0000-000000000000}"/>
  <bookViews>
    <workbookView xWindow="-110" yWindow="-110" windowWidth="19420" windowHeight="10300" activeTab="1" xr2:uid="{B0263BB6-EE45-4234-B300-459E00F05352}"/>
  </bookViews>
  <sheets>
    <sheet name="Readme" sheetId="2" r:id="rId1"/>
    <sheet name="PPPs and Concessions"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G22" i="1"/>
  <c r="F22" i="1"/>
  <c r="E22" i="1"/>
  <c r="D22" i="1"/>
  <c r="M21" i="1"/>
  <c r="M22" i="1" s="1"/>
  <c r="L21" i="1"/>
  <c r="L22" i="1" s="1"/>
  <c r="K18" i="1"/>
  <c r="K21" i="1" s="1"/>
  <c r="K22" i="1" s="1"/>
  <c r="J18" i="1"/>
  <c r="J21" i="1" s="1"/>
  <c r="I18" i="1"/>
  <c r="I21" i="1" s="1"/>
  <c r="I22" i="1" s="1"/>
  <c r="H18" i="1"/>
  <c r="G18" i="1"/>
  <c r="F18" i="1"/>
  <c r="E18" i="1"/>
  <c r="C21" i="1"/>
  <c r="C22" i="1" s="1"/>
  <c r="F12" i="1"/>
  <c r="F11" i="1"/>
  <c r="E11" i="1"/>
  <c r="D11" i="1"/>
  <c r="M10" i="1"/>
  <c r="G10" i="1"/>
  <c r="G12" i="1" s="1"/>
  <c r="F10" i="1"/>
  <c r="E10" i="1"/>
  <c r="E12" i="1" s="1"/>
  <c r="D10" i="1"/>
  <c r="D12" i="1" s="1"/>
  <c r="C10" i="1"/>
  <c r="C11" i="1"/>
  <c r="C12" i="1" s="1"/>
  <c r="L10" i="1"/>
  <c r="K10" i="1"/>
  <c r="J10" i="1"/>
  <c r="J12" i="1" s="1"/>
  <c r="I10" i="1"/>
  <c r="I12" i="1" s="1"/>
  <c r="H10" i="1"/>
  <c r="H12" i="1" s="1"/>
  <c r="M11" i="1"/>
  <c r="L11" i="1"/>
  <c r="K11" i="1"/>
  <c r="J11" i="1"/>
  <c r="I11" i="1"/>
  <c r="H11" i="1"/>
  <c r="G11" i="1"/>
  <c r="K12" i="1" l="1"/>
  <c r="M12" i="1"/>
  <c r="L12" i="1"/>
  <c r="J22" i="1" l="1"/>
</calcChain>
</file>

<file path=xl/sharedStrings.xml><?xml version="1.0" encoding="utf-8"?>
<sst xmlns="http://schemas.openxmlformats.org/spreadsheetml/2006/main" count="94" uniqueCount="42">
  <si>
    <t>PPPs</t>
  </si>
  <si>
    <t>Financial data (€million)</t>
  </si>
  <si>
    <t>National accounts treatment</t>
  </si>
  <si>
    <t xml:space="preserve">Project type </t>
  </si>
  <si>
    <t>Sponsoring Authority</t>
  </si>
  <si>
    <r>
      <t>Contractual capital value</t>
    </r>
    <r>
      <rPr>
        <b/>
        <vertAlign val="superscript"/>
        <sz val="8"/>
        <rFont val="Arial"/>
        <family val="2"/>
      </rPr>
      <t xml:space="preserve"> 1</t>
    </r>
  </si>
  <si>
    <r>
      <t xml:space="preserve">Total investment to date </t>
    </r>
    <r>
      <rPr>
        <b/>
        <vertAlign val="superscript"/>
        <sz val="8"/>
        <rFont val="Arial"/>
        <family val="2"/>
      </rPr>
      <t>2</t>
    </r>
  </si>
  <si>
    <t>Unitary Charge Payments</t>
  </si>
  <si>
    <r>
      <t xml:space="preserve">Other payments by government </t>
    </r>
    <r>
      <rPr>
        <b/>
        <vertAlign val="superscript"/>
        <sz val="8"/>
        <rFont val="Arial"/>
        <family val="2"/>
      </rPr>
      <t>3</t>
    </r>
  </si>
  <si>
    <t>Treatment in national accounts and EDP</t>
  </si>
  <si>
    <t>Total other payments to date</t>
  </si>
  <si>
    <t>on/off S.13</t>
  </si>
  <si>
    <t>risks borne by general government   yes/no</t>
  </si>
  <si>
    <t>construction risk</t>
  </si>
  <si>
    <t>demand risk</t>
  </si>
  <si>
    <t>availability risk</t>
  </si>
  <si>
    <t>guarantees</t>
  </si>
  <si>
    <t>early termination  clauses</t>
  </si>
  <si>
    <t>other risks</t>
  </si>
  <si>
    <t>Road</t>
  </si>
  <si>
    <t>Transport Infrastructure Ireland</t>
  </si>
  <si>
    <t>off</t>
  </si>
  <si>
    <t>No</t>
  </si>
  <si>
    <t>Yes</t>
  </si>
  <si>
    <t>School/College</t>
  </si>
  <si>
    <t>Department of Education &amp; DFHERIS</t>
  </si>
  <si>
    <t>Water/Sewage Treatment</t>
  </si>
  <si>
    <t>DHPLG/Local Govt</t>
  </si>
  <si>
    <t>on</t>
  </si>
  <si>
    <t>Other public facilities</t>
  </si>
  <si>
    <t>Various</t>
  </si>
  <si>
    <t>On government balance sheet</t>
  </si>
  <si>
    <t>Off government balance sheet</t>
  </si>
  <si>
    <t>Total</t>
  </si>
  <si>
    <t>Concessions</t>
  </si>
  <si>
    <r>
      <t xml:space="preserve">Contractual capital value </t>
    </r>
    <r>
      <rPr>
        <b/>
        <vertAlign val="superscript"/>
        <sz val="8"/>
        <rFont val="Arial"/>
        <family val="2"/>
      </rPr>
      <t>1</t>
    </r>
  </si>
  <si>
    <r>
      <t>Other payments by government</t>
    </r>
    <r>
      <rPr>
        <b/>
        <vertAlign val="superscript"/>
        <sz val="8"/>
        <rFont val="Arial"/>
        <family val="2"/>
      </rPr>
      <t xml:space="preserve"> 3</t>
    </r>
  </si>
  <si>
    <t>These data are consistent with those reported to Eurostat under the Excessive Deficit Procedure notification for end March 2025.</t>
  </si>
  <si>
    <r>
      <rPr>
        <vertAlign val="superscript"/>
        <sz val="8"/>
        <color theme="1"/>
        <rFont val="Arial"/>
        <family val="2"/>
      </rPr>
      <t xml:space="preserve">1 </t>
    </r>
    <r>
      <rPr>
        <sz val="8"/>
        <color theme="1"/>
        <rFont val="Arial"/>
        <family val="2"/>
      </rPr>
      <t xml:space="preserve">The figures reported for contractual capital value of PPP projects reflect nominal design and construction value. </t>
    </r>
  </si>
  <si>
    <r>
      <rPr>
        <vertAlign val="superscript"/>
        <sz val="8"/>
        <color theme="1"/>
        <rFont val="Arial"/>
        <family val="2"/>
      </rPr>
      <t>2</t>
    </r>
    <r>
      <rPr>
        <sz val="8"/>
        <color theme="1"/>
        <rFont val="Arial"/>
        <family val="2"/>
      </rPr>
      <t xml:space="preserve"> Reported under EDP for 'on-balance sheet' projects only</t>
    </r>
  </si>
  <si>
    <r>
      <rPr>
        <vertAlign val="superscript"/>
        <sz val="8"/>
        <color theme="1"/>
        <rFont val="Arial"/>
        <family val="2"/>
      </rPr>
      <t>3</t>
    </r>
    <r>
      <rPr>
        <sz val="8"/>
        <color theme="1"/>
        <rFont val="Arial"/>
        <family val="2"/>
      </rPr>
      <t xml:space="preserve"> e.g. VAT, variation payments.</t>
    </r>
  </si>
  <si>
    <r>
      <rPr>
        <b/>
        <sz val="8"/>
        <color theme="1"/>
        <rFont val="Arial"/>
        <family val="2"/>
      </rPr>
      <t>Public Private Partnerships (PPPs) and Concessions</t>
    </r>
    <r>
      <rPr>
        <sz val="8"/>
        <color theme="1"/>
        <rFont val="Arial"/>
        <family val="2"/>
      </rPr>
      <t xml:space="preserve">
The terms “PPP” and concessions are used to describe long-term contractual arrangements between a government body and a private operator for the provision of a public asset and related services.  A key distinction between a PPP and a concession is that in a PPP arrangement the majority of payments to the private partner are made by government while in a concession the majority of payments come from the end users of the asset.
The figures shown in this table for the value of off-balance sheet PPPs and concessions previously included both PPPs and some concession projects which had been historically recorded as PPPs in Ireland’s reporting to Eurostat.  Following the Eurostat dialogue visit to Ireland in 2017 it was clarified that only genuine PPPs and not concessions should be included in the EDP reporting to Eurostat on contingent liabilities of Member States.  For completeness, in this table all off-balance sheet PPPs and concessions are now shown as part of the national reporting of contingent liabilities, resulting in an increase in the overall total to that previously reported. The Eurostat total of contingent liabilities which is based on PPPs, not including concessions, is therefore lower in EU and Department of Finance publications as a result of the exclusion of concession projects from this total.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</si>
</sst>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0" x14ac:knownFonts="1">
    <font>
      <sz val="11"/>
      <color theme="1"/>
      <name val="Aptos Narrow"/>
      <family val="2"/>
      <scheme val="minor"/>
    </font>
    <font>
      <sz val="11"/>
      <color theme="1"/>
      <name val="Aptos Narrow"/>
      <family val="2"/>
      <scheme val="minor"/>
    </font>
    <font>
      <b/>
      <sz val="8"/>
      <name val="Arial"/>
      <family val="2"/>
    </font>
    <font>
      <b/>
      <vertAlign val="superscript"/>
      <sz val="8"/>
      <name val="Arial"/>
      <family val="2"/>
    </font>
    <font>
      <sz val="8"/>
      <color theme="1"/>
      <name val="Arial"/>
      <family val="2"/>
    </font>
    <font>
      <sz val="8"/>
      <name val="Arial"/>
      <family val="2"/>
    </font>
    <font>
      <i/>
      <sz val="8"/>
      <name val="Arial"/>
      <family val="2"/>
    </font>
    <font>
      <i/>
      <sz val="8"/>
      <color theme="1"/>
      <name val="Arial"/>
      <family val="2"/>
    </font>
    <font>
      <b/>
      <sz val="8"/>
      <color theme="1"/>
      <name val="Arial"/>
      <family val="2"/>
    </font>
    <font>
      <vertAlign val="superscript"/>
      <sz val="8"/>
      <color theme="1"/>
      <name val="Arial"/>
      <family val="2"/>
    </font>
  </fonts>
  <fills count="2">
    <fill>
      <patternFill patternType="none"/>
    </fill>
    <fill>
      <patternFill patternType="gray125"/>
    </fill>
  </fills>
  <borders count="20">
    <border>
      <left/>
      <right/>
      <top/>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3" fontId="2" fillId="0" borderId="9" xfId="0" applyNumberFormat="1" applyFont="1" applyBorder="1" applyAlignment="1">
      <alignment horizontal="left" vertical="center" wrapText="1"/>
    </xf>
    <xf numFmtId="3" fontId="2" fillId="0" borderId="9"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10" xfId="0" applyNumberFormat="1" applyFont="1" applyBorder="1" applyAlignment="1">
      <alignment horizontal="left" vertical="center" wrapText="1"/>
    </xf>
    <xf numFmtId="3" fontId="2" fillId="0" borderId="10" xfId="0" applyNumberFormat="1" applyFont="1" applyBorder="1" applyAlignment="1">
      <alignment horizontal="right" vertical="center" wrapText="1"/>
    </xf>
    <xf numFmtId="1" fontId="2" fillId="0" borderId="9" xfId="0"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3" fontId="2" fillId="0" borderId="11" xfId="0" applyNumberFormat="1" applyFont="1" applyBorder="1" applyAlignment="1">
      <alignment horizontal="left" vertical="center" wrapText="1"/>
    </xf>
    <xf numFmtId="3" fontId="2" fillId="0" borderId="11" xfId="0" applyNumberFormat="1" applyFont="1" applyBorder="1" applyAlignment="1">
      <alignment horizontal="right" vertical="center" wrapText="1"/>
    </xf>
    <xf numFmtId="1" fontId="2" fillId="0" borderId="11" xfId="0" applyNumberFormat="1" applyFont="1" applyBorder="1" applyAlignment="1">
      <alignment horizontal="right" vertical="center" wrapText="1"/>
    </xf>
    <xf numFmtId="3" fontId="2" fillId="0" borderId="11" xfId="0" applyNumberFormat="1" applyFont="1" applyBorder="1" applyAlignment="1">
      <alignment horizontal="left" vertical="center" wrapText="1"/>
    </xf>
    <xf numFmtId="0" fontId="2" fillId="0" borderId="11" xfId="0" applyFont="1" applyBorder="1" applyAlignment="1">
      <alignment horizontal="left" vertical="center" wrapText="1"/>
    </xf>
    <xf numFmtId="164" fontId="5" fillId="0" borderId="10" xfId="1" applyNumberFormat="1" applyFont="1" applyFill="1" applyBorder="1" applyAlignment="1" applyProtection="1">
      <alignment horizontal="left"/>
      <protection locked="0"/>
    </xf>
    <xf numFmtId="165" fontId="5" fillId="0" borderId="10" xfId="1" applyNumberFormat="1" applyFont="1" applyFill="1" applyBorder="1" applyAlignment="1" applyProtection="1">
      <alignment horizontal="right"/>
      <protection locked="0"/>
    </xf>
    <xf numFmtId="0" fontId="4" fillId="0" borderId="10" xfId="0" applyFont="1" applyBorder="1" applyAlignment="1">
      <alignment horizontal="left"/>
    </xf>
    <xf numFmtId="0" fontId="4" fillId="0" borderId="10" xfId="0" applyFont="1" applyBorder="1" applyAlignment="1">
      <alignment horizontal="left" vertical="center"/>
    </xf>
    <xf numFmtId="164" fontId="5" fillId="0" borderId="10" xfId="1" applyNumberFormat="1" applyFont="1" applyFill="1" applyBorder="1" applyAlignment="1" applyProtection="1">
      <alignment horizontal="left" vertical="center"/>
      <protection locked="0"/>
    </xf>
    <xf numFmtId="0" fontId="5" fillId="0" borderId="10" xfId="0" applyFont="1" applyBorder="1" applyAlignment="1" applyProtection="1">
      <alignment horizontal="left"/>
      <protection locked="0"/>
    </xf>
    <xf numFmtId="0" fontId="4" fillId="0" borderId="10" xfId="0" applyFont="1" applyBorder="1" applyAlignment="1">
      <alignment horizontal="right"/>
    </xf>
    <xf numFmtId="165" fontId="5" fillId="0" borderId="10" xfId="0" applyNumberFormat="1" applyFont="1" applyBorder="1" applyAlignment="1" applyProtection="1">
      <alignment horizontal="right"/>
      <protection locked="0"/>
    </xf>
    <xf numFmtId="0" fontId="5" fillId="0" borderId="10" xfId="0" applyFont="1" applyBorder="1" applyAlignment="1" applyProtection="1">
      <alignment horizontal="left" vertical="center"/>
      <protection locked="0"/>
    </xf>
    <xf numFmtId="0" fontId="6" fillId="0" borderId="10" xfId="0" applyFont="1" applyBorder="1" applyAlignment="1" applyProtection="1">
      <alignment horizontal="left"/>
      <protection locked="0"/>
    </xf>
    <xf numFmtId="165" fontId="7" fillId="0" borderId="10" xfId="0" applyNumberFormat="1" applyFont="1" applyBorder="1" applyAlignment="1">
      <alignment horizontal="right"/>
    </xf>
    <xf numFmtId="165" fontId="6" fillId="0" borderId="10" xfId="0" applyNumberFormat="1" applyFont="1" applyBorder="1" applyAlignment="1" applyProtection="1">
      <alignment horizontal="right"/>
      <protection locked="0"/>
    </xf>
    <xf numFmtId="0" fontId="6" fillId="0" borderId="12" xfId="0" applyFont="1" applyBorder="1" applyAlignment="1" applyProtection="1">
      <alignment horizontal="center"/>
      <protection locked="0"/>
    </xf>
    <xf numFmtId="0" fontId="6" fillId="0" borderId="13" xfId="0" applyFont="1" applyBorder="1" applyProtection="1">
      <protection locked="0"/>
    </xf>
    <xf numFmtId="0" fontId="6" fillId="0" borderId="14" xfId="0" applyFont="1" applyBorder="1" applyProtection="1">
      <protection locked="0"/>
    </xf>
    <xf numFmtId="0" fontId="7" fillId="0" borderId="10" xfId="0" applyFont="1" applyBorder="1" applyAlignment="1">
      <alignment horizontal="left"/>
    </xf>
    <xf numFmtId="0" fontId="6" fillId="0" borderId="15" xfId="0" applyFont="1" applyBorder="1" applyAlignment="1" applyProtection="1">
      <alignment horizontal="center"/>
      <protection locked="0"/>
    </xf>
    <xf numFmtId="0" fontId="6" fillId="0" borderId="0" xfId="0" applyFont="1" applyProtection="1">
      <protection locked="0"/>
    </xf>
    <xf numFmtId="0" fontId="6" fillId="0" borderId="16" xfId="0" applyFont="1" applyBorder="1" applyProtection="1">
      <protection locked="0"/>
    </xf>
    <xf numFmtId="0" fontId="2" fillId="0" borderId="11" xfId="0" applyFont="1" applyBorder="1" applyAlignment="1" applyProtection="1">
      <alignment horizontal="left"/>
      <protection locked="0"/>
    </xf>
    <xf numFmtId="0" fontId="8" fillId="0" borderId="11" xfId="0" applyFont="1" applyBorder="1" applyAlignment="1">
      <alignment horizontal="left"/>
    </xf>
    <xf numFmtId="165" fontId="8" fillId="0" borderId="11" xfId="0" applyNumberFormat="1" applyFont="1" applyBorder="1" applyAlignment="1">
      <alignment horizontal="right"/>
    </xf>
    <xf numFmtId="165" fontId="2" fillId="0" borderId="11" xfId="0" applyNumberFormat="1" applyFont="1" applyBorder="1" applyAlignment="1" applyProtection="1">
      <alignment horizontal="right"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165" fontId="5" fillId="0" borderId="10" xfId="0" applyNumberFormat="1" applyFont="1" applyBorder="1" applyAlignment="1">
      <alignment horizontal="right"/>
    </xf>
    <xf numFmtId="3" fontId="5" fillId="0" borderId="10" xfId="0" applyNumberFormat="1" applyFont="1" applyBorder="1" applyAlignment="1" applyProtection="1">
      <alignment horizontal="right"/>
      <protection locked="0"/>
    </xf>
    <xf numFmtId="0" fontId="4" fillId="0" borderId="0" xfId="0" applyFont="1" applyAlignment="1">
      <alignment horizontal="left"/>
    </xf>
    <xf numFmtId="0" fontId="4" fillId="0" borderId="0" xfId="0" applyFont="1" applyAlignment="1">
      <alignment wrapText="1"/>
    </xf>
    <xf numFmtId="0" fontId="4"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Public\Common\E.D.P\CSO%20EDP%20transmissions\2024-09%20September\Annex%203%20working%20files\Table%2011\Returns%20received\PPPs%20Transport%20Infrastructure%20Ireland%20EDP%20Questionnaire%20-%20Concessions%20for%20GFS%20release.xlsx" TargetMode="External"/><Relationship Id="rId1" Type="http://schemas.openxmlformats.org/officeDocument/2006/relationships/externalLinkPath" Target="/Public/Common/E.D.P/CSO%20EDP%20transmissions/2024-09%20September/Annex%203%20working%20files/Table%2011/Returns%20received/PPPs%20Transport%20Infrastructure%20Ireland%20EDP%20Questionnaire%20-%20Concessions%20for%20GFS%20rele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1st"/>
      <sheetName val="PPPs payment"/>
      <sheetName val="C. Comments"/>
    </sheetNames>
    <sheetDataSet>
      <sheetData sheetId="0"/>
      <sheetData sheetId="1">
        <row r="3">
          <cell r="BQ3">
            <v>0</v>
          </cell>
          <cell r="BR3">
            <v>0</v>
          </cell>
          <cell r="BS3">
            <v>0</v>
          </cell>
          <cell r="BT3">
            <v>0</v>
          </cell>
          <cell r="CO3">
            <v>0.33032830000000002</v>
          </cell>
          <cell r="CP3">
            <v>0.35726818999999999</v>
          </cell>
          <cell r="CQ3">
            <v>0.51062730999999995</v>
          </cell>
        </row>
        <row r="4">
          <cell r="BQ4">
            <v>0</v>
          </cell>
          <cell r="BR4">
            <v>0</v>
          </cell>
          <cell r="BS4">
            <v>0</v>
          </cell>
          <cell r="BT4">
            <v>0</v>
          </cell>
          <cell r="CO4">
            <v>1.3259534399999999</v>
          </cell>
          <cell r="CP4">
            <v>1.3646140199999999</v>
          </cell>
          <cell r="CQ4">
            <v>1.9183759999999998E-2</v>
          </cell>
        </row>
        <row r="5">
          <cell r="BQ5">
            <v>0</v>
          </cell>
          <cell r="BR5">
            <v>0</v>
          </cell>
          <cell r="BS5">
            <v>0</v>
          </cell>
          <cell r="BT5">
            <v>0</v>
          </cell>
          <cell r="CO5">
            <v>1.8691553599999997</v>
          </cell>
          <cell r="CP5">
            <v>3.0151642999999995</v>
          </cell>
          <cell r="CQ5">
            <v>2.4388771</v>
          </cell>
        </row>
        <row r="6">
          <cell r="BQ6">
            <v>0</v>
          </cell>
          <cell r="BR6">
            <v>0</v>
          </cell>
          <cell r="BS6">
            <v>0</v>
          </cell>
          <cell r="BT6">
            <v>0</v>
          </cell>
          <cell r="CO6">
            <v>3.9931663899999998</v>
          </cell>
          <cell r="CP6">
            <v>2.8501770799999999</v>
          </cell>
          <cell r="CQ6">
            <v>1.9454999700000002</v>
          </cell>
        </row>
        <row r="7">
          <cell r="BQ7">
            <v>0</v>
          </cell>
          <cell r="BR7">
            <v>0</v>
          </cell>
          <cell r="BS7">
            <v>0</v>
          </cell>
          <cell r="BT7">
            <v>0</v>
          </cell>
          <cell r="CO7">
            <v>2.05814757</v>
          </cell>
          <cell r="CP7">
            <v>2.3785136500000004</v>
          </cell>
          <cell r="CQ7">
            <v>0.9304179199999999</v>
          </cell>
        </row>
        <row r="8">
          <cell r="BQ8">
            <v>0</v>
          </cell>
          <cell r="BR8">
            <v>0</v>
          </cell>
          <cell r="BS8">
            <v>0</v>
          </cell>
          <cell r="BT8">
            <v>0</v>
          </cell>
          <cell r="CO8">
            <v>0.24821076</v>
          </cell>
          <cell r="CP8">
            <v>0.35993764</v>
          </cell>
          <cell r="CQ8">
            <v>0.25079764999999998</v>
          </cell>
        </row>
        <row r="9">
          <cell r="BQ9">
            <v>0</v>
          </cell>
          <cell r="BR9">
            <v>0</v>
          </cell>
          <cell r="BS9">
            <v>0</v>
          </cell>
          <cell r="BT9">
            <v>0</v>
          </cell>
          <cell r="CO9">
            <v>0</v>
          </cell>
          <cell r="CP9">
            <v>0</v>
          </cell>
          <cell r="CQ9">
            <v>0</v>
          </cell>
        </row>
        <row r="10">
          <cell r="BQ10">
            <v>0</v>
          </cell>
          <cell r="BR10">
            <v>0</v>
          </cell>
          <cell r="BS10">
            <v>0</v>
          </cell>
          <cell r="BT10">
            <v>0</v>
          </cell>
          <cell r="CO10">
            <v>0</v>
          </cell>
          <cell r="CP10">
            <v>0</v>
          </cell>
          <cell r="CQ10">
            <v>0</v>
          </cell>
        </row>
        <row r="11">
          <cell r="BQ11">
            <v>2.140272082284119</v>
          </cell>
          <cell r="BR11">
            <v>2.140272082284119</v>
          </cell>
          <cell r="BS11">
            <v>2.140272082284119</v>
          </cell>
          <cell r="BT11">
            <v>2.140272082284119</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E169-A4EC-40E8-BC4B-1921E99C75A6}">
  <dimension ref="A1"/>
  <sheetViews>
    <sheetView workbookViewId="0">
      <selection sqref="A1:XFD1048576"/>
    </sheetView>
  </sheetViews>
  <sheetFormatPr defaultColWidth="9.1796875" defaultRowHeight="10" x14ac:dyDescent="0.2"/>
  <cols>
    <col min="1" max="1" width="90.81640625" style="58" customWidth="1"/>
    <col min="2" max="16384" width="9.1796875" style="58"/>
  </cols>
  <sheetData>
    <row r="1" spans="1:1" ht="150.5" x14ac:dyDescent="0.2">
      <c r="A1" s="57"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06E32-2B21-47C0-A75D-F11B54CADD86}">
  <dimension ref="A1:T27"/>
  <sheetViews>
    <sheetView tabSelected="1" workbookViewId="0">
      <selection activeCell="G7" sqref="G7"/>
    </sheetView>
  </sheetViews>
  <sheetFormatPr defaultRowHeight="14.5" x14ac:dyDescent="0.35"/>
  <cols>
    <col min="1" max="1" width="21" bestFit="1" customWidth="1"/>
    <col min="2" max="2" width="25.81640625" bestFit="1" customWidth="1"/>
    <col min="3" max="4" width="13.81640625" bestFit="1" customWidth="1"/>
  </cols>
  <sheetData>
    <row r="1" spans="1:20" ht="15" thickBot="1" x14ac:dyDescent="0.4">
      <c r="A1" s="1" t="s">
        <v>0</v>
      </c>
      <c r="B1" s="2"/>
      <c r="C1" s="3" t="s">
        <v>1</v>
      </c>
      <c r="D1" s="4"/>
      <c r="E1" s="4"/>
      <c r="F1" s="4"/>
      <c r="G1" s="4"/>
      <c r="H1" s="4"/>
      <c r="I1" s="4"/>
      <c r="J1" s="4"/>
      <c r="K1" s="4"/>
      <c r="L1" s="4"/>
      <c r="M1" s="5"/>
      <c r="N1" s="6" t="s">
        <v>2</v>
      </c>
      <c r="O1" s="7"/>
      <c r="P1" s="7"/>
      <c r="Q1" s="7"/>
      <c r="R1" s="7"/>
      <c r="S1" s="7"/>
      <c r="T1" s="8"/>
    </row>
    <row r="2" spans="1:20" ht="15" thickBot="1" x14ac:dyDescent="0.4">
      <c r="A2" s="9" t="s">
        <v>3</v>
      </c>
      <c r="B2" s="9" t="s">
        <v>4</v>
      </c>
      <c r="C2" s="10" t="s">
        <v>5</v>
      </c>
      <c r="D2" s="10" t="s">
        <v>6</v>
      </c>
      <c r="E2" s="11" t="s">
        <v>7</v>
      </c>
      <c r="F2" s="12"/>
      <c r="G2" s="12"/>
      <c r="H2" s="13"/>
      <c r="I2" s="11" t="s">
        <v>8</v>
      </c>
      <c r="J2" s="14"/>
      <c r="K2" s="14"/>
      <c r="L2" s="14"/>
      <c r="M2" s="14"/>
      <c r="N2" s="11" t="s">
        <v>9</v>
      </c>
      <c r="O2" s="14"/>
      <c r="P2" s="14"/>
      <c r="Q2" s="14"/>
      <c r="R2" s="14"/>
      <c r="S2" s="14"/>
      <c r="T2" s="15"/>
    </row>
    <row r="3" spans="1:20" ht="15" thickBot="1" x14ac:dyDescent="0.4">
      <c r="A3" s="16"/>
      <c r="B3" s="16"/>
      <c r="C3" s="17"/>
      <c r="D3" s="17"/>
      <c r="E3" s="18">
        <v>2021</v>
      </c>
      <c r="F3" s="18">
        <v>2022</v>
      </c>
      <c r="G3" s="18">
        <v>2023</v>
      </c>
      <c r="H3" s="18">
        <v>2024</v>
      </c>
      <c r="I3" s="18">
        <v>2021</v>
      </c>
      <c r="J3" s="18">
        <v>2022</v>
      </c>
      <c r="K3" s="18">
        <v>2023</v>
      </c>
      <c r="L3" s="18">
        <v>2024</v>
      </c>
      <c r="M3" s="18" t="s">
        <v>10</v>
      </c>
      <c r="N3" s="9" t="s">
        <v>11</v>
      </c>
      <c r="O3" s="19" t="s">
        <v>12</v>
      </c>
      <c r="P3" s="20"/>
      <c r="Q3" s="20"/>
      <c r="R3" s="20"/>
      <c r="S3" s="20"/>
      <c r="T3" s="21"/>
    </row>
    <row r="4" spans="1:20" ht="32" thickBot="1" x14ac:dyDescent="0.4">
      <c r="A4" s="22"/>
      <c r="B4" s="22"/>
      <c r="C4" s="23"/>
      <c r="D4" s="23"/>
      <c r="E4" s="24" t="e">
        <v>#REF!</v>
      </c>
      <c r="F4" s="24"/>
      <c r="G4" s="24" t="e">
        <v>#REF!</v>
      </c>
      <c r="H4" s="24"/>
      <c r="I4" s="24" t="e">
        <v>#REF!</v>
      </c>
      <c r="J4" s="24"/>
      <c r="K4" s="24" t="e">
        <v>#REF!</v>
      </c>
      <c r="L4" s="24"/>
      <c r="M4" s="24"/>
      <c r="N4" s="22"/>
      <c r="O4" s="25" t="s">
        <v>13</v>
      </c>
      <c r="P4" s="25" t="s">
        <v>14</v>
      </c>
      <c r="Q4" s="25" t="s">
        <v>15</v>
      </c>
      <c r="R4" s="26" t="s">
        <v>16</v>
      </c>
      <c r="S4" s="26" t="s">
        <v>17</v>
      </c>
      <c r="T4" s="26" t="s">
        <v>18</v>
      </c>
    </row>
    <row r="5" spans="1:20" x14ac:dyDescent="0.35">
      <c r="A5" s="27" t="s">
        <v>19</v>
      </c>
      <c r="B5" s="27" t="s">
        <v>20</v>
      </c>
      <c r="C5" s="28">
        <v>1910.36</v>
      </c>
      <c r="D5" s="28">
        <v>0</v>
      </c>
      <c r="E5" s="28">
        <v>101.43057043999998</v>
      </c>
      <c r="F5" s="28">
        <v>109.46548913000001</v>
      </c>
      <c r="G5" s="28">
        <v>106.27969895000001</v>
      </c>
      <c r="H5" s="28">
        <v>101.46044856999998</v>
      </c>
      <c r="I5" s="28">
        <v>57.896028939999987</v>
      </c>
      <c r="J5" s="28">
        <v>36.269711889999989</v>
      </c>
      <c r="K5" s="28">
        <v>34.017024119999995</v>
      </c>
      <c r="L5" s="28">
        <v>33.448534530000003</v>
      </c>
      <c r="M5" s="28">
        <v>1163.4104589599997</v>
      </c>
      <c r="N5" s="29" t="s">
        <v>21</v>
      </c>
      <c r="O5" s="30" t="s">
        <v>22</v>
      </c>
      <c r="P5" s="31" t="s">
        <v>22</v>
      </c>
      <c r="Q5" s="31" t="s">
        <v>22</v>
      </c>
      <c r="R5" s="30" t="s">
        <v>23</v>
      </c>
      <c r="S5" s="30" t="s">
        <v>22</v>
      </c>
      <c r="T5" s="31" t="s">
        <v>23</v>
      </c>
    </row>
    <row r="6" spans="1:20" x14ac:dyDescent="0.35">
      <c r="A6" s="27" t="s">
        <v>24</v>
      </c>
      <c r="B6" s="27" t="s">
        <v>25</v>
      </c>
      <c r="C6" s="28">
        <v>777.84999999999991</v>
      </c>
      <c r="D6" s="28">
        <v>110.71000000000001</v>
      </c>
      <c r="E6" s="28">
        <v>94.637</v>
      </c>
      <c r="F6" s="28">
        <v>101.03200000000001</v>
      </c>
      <c r="G6" s="28">
        <v>104.042</v>
      </c>
      <c r="H6" s="28">
        <v>104.24</v>
      </c>
      <c r="I6" s="28">
        <v>10.5427</v>
      </c>
      <c r="J6" s="28">
        <v>7.6</v>
      </c>
      <c r="K6" s="28">
        <v>0</v>
      </c>
      <c r="L6" s="28">
        <v>0</v>
      </c>
      <c r="M6" s="28">
        <v>18.142699999999998</v>
      </c>
      <c r="N6" s="29" t="s">
        <v>21</v>
      </c>
      <c r="O6" s="30" t="s">
        <v>22</v>
      </c>
      <c r="P6" s="31" t="s">
        <v>23</v>
      </c>
      <c r="Q6" s="31" t="s">
        <v>22</v>
      </c>
      <c r="R6" s="31" t="s">
        <v>22</v>
      </c>
      <c r="S6" s="30" t="s">
        <v>22</v>
      </c>
      <c r="T6" s="31" t="s">
        <v>23</v>
      </c>
    </row>
    <row r="7" spans="1:20" x14ac:dyDescent="0.35">
      <c r="A7" s="27" t="s">
        <v>26</v>
      </c>
      <c r="B7" s="27" t="s">
        <v>27</v>
      </c>
      <c r="C7" s="28">
        <v>496.8</v>
      </c>
      <c r="D7" s="28">
        <v>435.093706</v>
      </c>
      <c r="E7" s="28">
        <v>53.67379304</v>
      </c>
      <c r="F7" s="28">
        <v>62.462553154738892</v>
      </c>
      <c r="G7" s="28">
        <v>57.642000000000003</v>
      </c>
      <c r="H7" s="28">
        <v>69.302999999999997</v>
      </c>
      <c r="I7" s="28">
        <v>0</v>
      </c>
      <c r="J7" s="28">
        <v>0</v>
      </c>
      <c r="K7" s="28">
        <v>0</v>
      </c>
      <c r="L7" s="28">
        <v>0</v>
      </c>
      <c r="M7" s="28">
        <v>0</v>
      </c>
      <c r="N7" s="29" t="s">
        <v>28</v>
      </c>
      <c r="O7" s="30" t="s">
        <v>23</v>
      </c>
      <c r="P7" s="31" t="s">
        <v>23</v>
      </c>
      <c r="Q7" s="31" t="s">
        <v>22</v>
      </c>
      <c r="R7" s="31" t="s">
        <v>22</v>
      </c>
      <c r="S7" s="30" t="s">
        <v>22</v>
      </c>
      <c r="T7" s="31" t="s">
        <v>23</v>
      </c>
    </row>
    <row r="8" spans="1:20" x14ac:dyDescent="0.35">
      <c r="A8" s="27" t="s">
        <v>29</v>
      </c>
      <c r="B8" s="27" t="s">
        <v>30</v>
      </c>
      <c r="C8" s="28">
        <v>860.1</v>
      </c>
      <c r="D8" s="28">
        <v>0</v>
      </c>
      <c r="E8" s="28">
        <v>84.528999999999996</v>
      </c>
      <c r="F8" s="28">
        <v>98.36699999999999</v>
      </c>
      <c r="G8" s="28">
        <v>93.338585999999992</v>
      </c>
      <c r="H8" s="28">
        <v>53.38</v>
      </c>
      <c r="I8" s="28">
        <v>1.9101019700000001</v>
      </c>
      <c r="J8" s="28">
        <v>6.8781019700000003</v>
      </c>
      <c r="K8" s="28">
        <v>0.63</v>
      </c>
      <c r="L8" s="28">
        <v>0.3</v>
      </c>
      <c r="M8" s="28">
        <v>69.378101969999989</v>
      </c>
      <c r="N8" s="29" t="s">
        <v>21</v>
      </c>
      <c r="O8" s="30" t="s">
        <v>22</v>
      </c>
      <c r="P8" s="31" t="s">
        <v>23</v>
      </c>
      <c r="Q8" s="31" t="s">
        <v>22</v>
      </c>
      <c r="R8" s="31" t="s">
        <v>22</v>
      </c>
      <c r="S8" s="30" t="s">
        <v>22</v>
      </c>
      <c r="T8" s="31" t="s">
        <v>23</v>
      </c>
    </row>
    <row r="9" spans="1:20" ht="15" thickBot="1" x14ac:dyDescent="0.4">
      <c r="A9" s="32"/>
      <c r="B9" s="32"/>
      <c r="C9" s="33"/>
      <c r="D9" s="33"/>
      <c r="E9" s="34"/>
      <c r="F9" s="34"/>
      <c r="G9" s="34"/>
      <c r="H9" s="34"/>
      <c r="I9" s="34"/>
      <c r="J9" s="34"/>
      <c r="K9" s="34"/>
      <c r="L9" s="34"/>
      <c r="M9" s="34"/>
      <c r="N9" s="32"/>
      <c r="O9" s="35"/>
      <c r="P9" s="35"/>
      <c r="Q9" s="35"/>
      <c r="R9" s="35"/>
      <c r="S9" s="35"/>
      <c r="T9" s="35"/>
    </row>
    <row r="10" spans="1:20" x14ac:dyDescent="0.35">
      <c r="A10" s="36" t="s">
        <v>31</v>
      </c>
      <c r="B10" s="36"/>
      <c r="C10" s="37">
        <f t="shared" ref="C10:M10" si="0">C7</f>
        <v>496.8</v>
      </c>
      <c r="D10" s="37">
        <f t="shared" si="0"/>
        <v>435.093706</v>
      </c>
      <c r="E10" s="37">
        <f t="shared" si="0"/>
        <v>53.67379304</v>
      </c>
      <c r="F10" s="37">
        <f t="shared" si="0"/>
        <v>62.462553154738892</v>
      </c>
      <c r="G10" s="37">
        <f t="shared" si="0"/>
        <v>57.642000000000003</v>
      </c>
      <c r="H10" s="37">
        <f t="shared" si="0"/>
        <v>69.302999999999997</v>
      </c>
      <c r="I10" s="38">
        <f t="shared" si="0"/>
        <v>0</v>
      </c>
      <c r="J10" s="38">
        <f t="shared" si="0"/>
        <v>0</v>
      </c>
      <c r="K10" s="38">
        <f t="shared" si="0"/>
        <v>0</v>
      </c>
      <c r="L10" s="38">
        <f t="shared" si="0"/>
        <v>0</v>
      </c>
      <c r="M10" s="38">
        <f t="shared" si="0"/>
        <v>0</v>
      </c>
      <c r="N10" s="39"/>
      <c r="O10" s="40"/>
      <c r="P10" s="40"/>
      <c r="Q10" s="40"/>
      <c r="R10" s="40"/>
      <c r="S10" s="40"/>
      <c r="T10" s="41"/>
    </row>
    <row r="11" spans="1:20" x14ac:dyDescent="0.35">
      <c r="A11" s="36" t="s">
        <v>32</v>
      </c>
      <c r="B11" s="42"/>
      <c r="C11" s="37">
        <f>SUM(C8+C6+C5)</f>
        <v>3548.3099999999995</v>
      </c>
      <c r="D11" s="37">
        <f>D6</f>
        <v>110.71000000000001</v>
      </c>
      <c r="E11" s="37">
        <f>SUM(E5, E6, E8)</f>
        <v>280.59657043999999</v>
      </c>
      <c r="F11" s="37">
        <f>SUM(F5, F7, F8)</f>
        <v>270.29504228473888</v>
      </c>
      <c r="G11" s="37">
        <f>SUM(G5, G7, G8)</f>
        <v>257.26028495000003</v>
      </c>
      <c r="H11" s="37">
        <f>SUM(H5, H7, H8)</f>
        <v>224.14344856999998</v>
      </c>
      <c r="I11" s="37">
        <f>SUM(I5+I6+I8)</f>
        <v>70.34883090999999</v>
      </c>
      <c r="J11" s="37">
        <f>SUM(J5+J6+J8)</f>
        <v>50.747813859999994</v>
      </c>
      <c r="K11" s="37">
        <f>SUM(K5+K6+K8)</f>
        <v>34.647024119999998</v>
      </c>
      <c r="L11" s="37">
        <f>SUM(L5+L6+L8)</f>
        <v>33.748534530000001</v>
      </c>
      <c r="M11" s="37">
        <f>SUM(M5+M6+M8)</f>
        <v>1250.9312609299998</v>
      </c>
      <c r="N11" s="43"/>
      <c r="O11" s="44"/>
      <c r="P11" s="44"/>
      <c r="Q11" s="44"/>
      <c r="R11" s="44"/>
      <c r="S11" s="44"/>
      <c r="T11" s="45"/>
    </row>
    <row r="12" spans="1:20" ht="15" thickBot="1" x14ac:dyDescent="0.4">
      <c r="A12" s="46" t="s">
        <v>33</v>
      </c>
      <c r="B12" s="47"/>
      <c r="C12" s="48">
        <f t="shared" ref="C12:M12" si="1">SUM(C10:C11)</f>
        <v>4045.1099999999997</v>
      </c>
      <c r="D12" s="48">
        <f t="shared" si="1"/>
        <v>545.80370600000003</v>
      </c>
      <c r="E12" s="49">
        <f t="shared" si="1"/>
        <v>334.27036348000001</v>
      </c>
      <c r="F12" s="49">
        <f t="shared" si="1"/>
        <v>332.75759543947777</v>
      </c>
      <c r="G12" s="49">
        <f t="shared" si="1"/>
        <v>314.90228495000002</v>
      </c>
      <c r="H12" s="49">
        <f t="shared" si="1"/>
        <v>293.44644856999997</v>
      </c>
      <c r="I12" s="49">
        <f t="shared" si="1"/>
        <v>70.34883090999999</v>
      </c>
      <c r="J12" s="49">
        <f t="shared" si="1"/>
        <v>50.747813859999994</v>
      </c>
      <c r="K12" s="49">
        <f t="shared" si="1"/>
        <v>34.647024119999998</v>
      </c>
      <c r="L12" s="49">
        <f t="shared" si="1"/>
        <v>33.748534530000001</v>
      </c>
      <c r="M12" s="49">
        <f t="shared" si="1"/>
        <v>1250.9312609299998</v>
      </c>
      <c r="N12" s="50"/>
      <c r="O12" s="51"/>
      <c r="P12" s="51"/>
      <c r="Q12" s="51"/>
      <c r="R12" s="51"/>
      <c r="S12" s="51"/>
      <c r="T12" s="52"/>
    </row>
    <row r="13" spans="1:20" ht="15" thickBot="1" x14ac:dyDescent="0.4">
      <c r="E13" s="53"/>
      <c r="F13" s="53"/>
      <c r="G13" s="53"/>
      <c r="H13" s="53"/>
      <c r="I13" s="53"/>
      <c r="J13" s="53"/>
      <c r="K13" s="53"/>
      <c r="L13" s="53"/>
      <c r="M13" s="53"/>
      <c r="N13" s="53"/>
      <c r="O13" s="53"/>
      <c r="P13" s="53"/>
      <c r="Q13" s="53"/>
      <c r="R13" s="53"/>
      <c r="S13" s="53"/>
      <c r="T13" s="53"/>
    </row>
    <row r="14" spans="1:20" ht="15" thickBot="1" x14ac:dyDescent="0.4">
      <c r="A14" s="6" t="s">
        <v>34</v>
      </c>
      <c r="B14" s="8"/>
      <c r="C14" s="3" t="s">
        <v>1</v>
      </c>
      <c r="D14" s="4"/>
      <c r="E14" s="4"/>
      <c r="F14" s="4"/>
      <c r="G14" s="4"/>
      <c r="H14" s="4"/>
      <c r="I14" s="4"/>
      <c r="J14" s="4"/>
      <c r="K14" s="4"/>
      <c r="L14" s="4"/>
      <c r="M14" s="5"/>
      <c r="N14" s="6" t="s">
        <v>2</v>
      </c>
      <c r="O14" s="7"/>
      <c r="P14" s="7"/>
      <c r="Q14" s="7"/>
      <c r="R14" s="7"/>
      <c r="S14" s="7"/>
      <c r="T14" s="8"/>
    </row>
    <row r="15" spans="1:20" ht="15" thickBot="1" x14ac:dyDescent="0.4">
      <c r="A15" s="9" t="s">
        <v>3</v>
      </c>
      <c r="B15" s="9" t="s">
        <v>4</v>
      </c>
      <c r="C15" s="10" t="s">
        <v>35</v>
      </c>
      <c r="D15" s="10" t="s">
        <v>6</v>
      </c>
      <c r="E15" s="11" t="s">
        <v>7</v>
      </c>
      <c r="F15" s="12"/>
      <c r="G15" s="12"/>
      <c r="H15" s="13"/>
      <c r="I15" s="11" t="s">
        <v>36</v>
      </c>
      <c r="J15" s="14"/>
      <c r="K15" s="14"/>
      <c r="L15" s="14"/>
      <c r="M15" s="14"/>
      <c r="N15" s="11" t="s">
        <v>9</v>
      </c>
      <c r="O15" s="14"/>
      <c r="P15" s="14"/>
      <c r="Q15" s="14"/>
      <c r="R15" s="14"/>
      <c r="S15" s="14"/>
      <c r="T15" s="15"/>
    </row>
    <row r="16" spans="1:20" ht="15" thickBot="1" x14ac:dyDescent="0.4">
      <c r="A16" s="16"/>
      <c r="B16" s="16"/>
      <c r="C16" s="17"/>
      <c r="D16" s="17"/>
      <c r="E16" s="18">
        <v>2021</v>
      </c>
      <c r="F16" s="18">
        <v>2022</v>
      </c>
      <c r="G16" s="18">
        <v>2023</v>
      </c>
      <c r="H16" s="18">
        <v>2024</v>
      </c>
      <c r="I16" s="18">
        <v>2021</v>
      </c>
      <c r="J16" s="18">
        <v>2022</v>
      </c>
      <c r="K16" s="18">
        <v>2023</v>
      </c>
      <c r="L16" s="18">
        <v>2024</v>
      </c>
      <c r="M16" s="18" t="s">
        <v>10</v>
      </c>
      <c r="N16" s="9" t="s">
        <v>11</v>
      </c>
      <c r="O16" s="19" t="s">
        <v>12</v>
      </c>
      <c r="P16" s="20"/>
      <c r="Q16" s="20"/>
      <c r="R16" s="20"/>
      <c r="S16" s="20"/>
      <c r="T16" s="21"/>
    </row>
    <row r="17" spans="1:20" ht="32" thickBot="1" x14ac:dyDescent="0.4">
      <c r="A17" s="22"/>
      <c r="B17" s="22"/>
      <c r="C17" s="23"/>
      <c r="D17" s="23"/>
      <c r="E17" s="24" t="e">
        <v>#REF!</v>
      </c>
      <c r="F17" s="24"/>
      <c r="G17" s="24" t="e">
        <v>#REF!</v>
      </c>
      <c r="H17" s="24"/>
      <c r="I17" s="24" t="e">
        <v>#REF!</v>
      </c>
      <c r="J17" s="24"/>
      <c r="K17" s="24" t="e">
        <v>#REF!</v>
      </c>
      <c r="L17" s="24"/>
      <c r="M17" s="24"/>
      <c r="N17" s="22"/>
      <c r="O17" s="25" t="s">
        <v>13</v>
      </c>
      <c r="P17" s="25" t="s">
        <v>14</v>
      </c>
      <c r="Q17" s="25" t="s">
        <v>15</v>
      </c>
      <c r="R17" s="26" t="s">
        <v>16</v>
      </c>
      <c r="S17" s="26" t="s">
        <v>17</v>
      </c>
      <c r="T17" s="26" t="s">
        <v>18</v>
      </c>
    </row>
    <row r="18" spans="1:20" x14ac:dyDescent="0.35">
      <c r="A18" s="27" t="s">
        <v>30</v>
      </c>
      <c r="B18" s="27" t="s">
        <v>30</v>
      </c>
      <c r="C18" s="54">
        <v>1910.36</v>
      </c>
      <c r="D18" s="28">
        <v>0</v>
      </c>
      <c r="E18" s="28">
        <f>SUM('[1]PPPs payment'!BQ3:BQ11)</f>
        <v>2.140272082284119</v>
      </c>
      <c r="F18" s="28">
        <f>SUM('[1]PPPs payment'!BR3:BR11)</f>
        <v>2.140272082284119</v>
      </c>
      <c r="G18" s="28">
        <f>SUM('[1]PPPs payment'!BS3:BS11)</f>
        <v>2.140272082284119</v>
      </c>
      <c r="H18" s="28">
        <f>SUM('[1]PPPs payment'!BT3:BT11)</f>
        <v>2.140272082284119</v>
      </c>
      <c r="I18" s="28">
        <f>SUM('[1]PPPs payment'!CO3:CO10)</f>
        <v>9.8249618199999986</v>
      </c>
      <c r="J18" s="28">
        <f>SUM('[1]PPPs payment'!CP3:CP10)</f>
        <v>10.325674879999999</v>
      </c>
      <c r="K18" s="28">
        <f>SUM('[1]PPPs payment'!CQ3:CQ10)</f>
        <v>6.0954037100000003</v>
      </c>
      <c r="L18" s="28">
        <v>4.5999999999999996</v>
      </c>
      <c r="M18" s="28">
        <v>1019.4</v>
      </c>
      <c r="N18" s="29" t="s">
        <v>21</v>
      </c>
      <c r="O18" s="30" t="s">
        <v>22</v>
      </c>
      <c r="P18" s="31" t="s">
        <v>22</v>
      </c>
      <c r="Q18" s="31" t="s">
        <v>22</v>
      </c>
      <c r="R18" s="31" t="s">
        <v>22</v>
      </c>
      <c r="S18" s="30" t="s">
        <v>22</v>
      </c>
      <c r="T18" s="31" t="s">
        <v>22</v>
      </c>
    </row>
    <row r="19" spans="1:20" ht="15" thickBot="1" x14ac:dyDescent="0.4">
      <c r="A19" s="32"/>
      <c r="B19" s="32"/>
      <c r="C19" s="34"/>
      <c r="D19" s="33"/>
      <c r="E19" s="55"/>
      <c r="F19" s="55"/>
      <c r="G19" s="55"/>
      <c r="H19" s="55"/>
      <c r="I19" s="34"/>
      <c r="J19" s="34"/>
      <c r="K19" s="34"/>
      <c r="L19" s="34"/>
      <c r="M19" s="34"/>
      <c r="N19" s="32"/>
      <c r="O19" s="35"/>
      <c r="P19" s="35"/>
      <c r="Q19" s="35"/>
      <c r="R19" s="35"/>
      <c r="S19" s="35"/>
      <c r="T19" s="35"/>
    </row>
    <row r="20" spans="1:20" x14ac:dyDescent="0.35">
      <c r="A20" s="36" t="s">
        <v>31</v>
      </c>
      <c r="B20" s="36"/>
      <c r="C20" s="38">
        <v>0</v>
      </c>
      <c r="D20" s="37">
        <v>0</v>
      </c>
      <c r="E20" s="37">
        <v>0</v>
      </c>
      <c r="F20" s="37">
        <v>0</v>
      </c>
      <c r="G20" s="37">
        <v>0</v>
      </c>
      <c r="H20" s="37">
        <v>0</v>
      </c>
      <c r="I20" s="38">
        <v>0</v>
      </c>
      <c r="J20" s="38">
        <v>0</v>
      </c>
      <c r="K20" s="38">
        <v>0</v>
      </c>
      <c r="L20" s="38">
        <v>0</v>
      </c>
      <c r="M20" s="38">
        <v>0</v>
      </c>
      <c r="N20" s="39"/>
      <c r="O20" s="40"/>
      <c r="P20" s="40"/>
      <c r="Q20" s="40"/>
      <c r="R20" s="40"/>
      <c r="S20" s="40"/>
      <c r="T20" s="41"/>
    </row>
    <row r="21" spans="1:20" x14ac:dyDescent="0.35">
      <c r="A21" s="36" t="s">
        <v>32</v>
      </c>
      <c r="B21" s="42"/>
      <c r="C21" s="38">
        <f>C18</f>
        <v>1910.36</v>
      </c>
      <c r="D21" s="37">
        <v>0</v>
      </c>
      <c r="E21" s="38">
        <v>2.1</v>
      </c>
      <c r="F21" s="38">
        <v>2.1</v>
      </c>
      <c r="G21" s="38">
        <v>2.1</v>
      </c>
      <c r="H21" s="38">
        <v>2.1</v>
      </c>
      <c r="I21" s="38">
        <f>I18</f>
        <v>9.8249618199999986</v>
      </c>
      <c r="J21" s="38">
        <f t="shared" ref="J21:K21" si="2">J18</f>
        <v>10.325674879999999</v>
      </c>
      <c r="K21" s="38">
        <f t="shared" si="2"/>
        <v>6.0954037100000003</v>
      </c>
      <c r="L21" s="38">
        <f>L18</f>
        <v>4.5999999999999996</v>
      </c>
      <c r="M21" s="38">
        <f>M18</f>
        <v>1019.4</v>
      </c>
      <c r="N21" s="43"/>
      <c r="O21" s="44"/>
      <c r="P21" s="44"/>
      <c r="Q21" s="44"/>
      <c r="R21" s="44"/>
      <c r="S21" s="44"/>
      <c r="T21" s="45"/>
    </row>
    <row r="22" spans="1:20" ht="15" thickBot="1" x14ac:dyDescent="0.4">
      <c r="A22" s="46" t="s">
        <v>33</v>
      </c>
      <c r="B22" s="47"/>
      <c r="C22" s="49">
        <f>SUM(C20:C21)</f>
        <v>1910.36</v>
      </c>
      <c r="D22" s="49">
        <f>SUM(D20:D21)</f>
        <v>0</v>
      </c>
      <c r="E22" s="49">
        <f>SUM(E20:E21)</f>
        <v>2.1</v>
      </c>
      <c r="F22" s="49">
        <f t="shared" ref="F22:H22" si="3">SUM(F20:F21)</f>
        <v>2.1</v>
      </c>
      <c r="G22" s="49">
        <f t="shared" si="3"/>
        <v>2.1</v>
      </c>
      <c r="H22" s="49">
        <f t="shared" si="3"/>
        <v>2.1</v>
      </c>
      <c r="I22" s="49">
        <f>SUM(I20:I21)</f>
        <v>9.8249618199999986</v>
      </c>
      <c r="J22" s="49">
        <f ca="1">SUM(J20:J22)</f>
        <v>0</v>
      </c>
      <c r="K22" s="49">
        <f>SUM(K20:K21)</f>
        <v>6.0954037100000003</v>
      </c>
      <c r="L22" s="49">
        <f>SUM(L20:L21)</f>
        <v>4.5999999999999996</v>
      </c>
      <c r="M22" s="49">
        <f>SUM(M20:M21)</f>
        <v>1019.4</v>
      </c>
      <c r="N22" s="50"/>
      <c r="O22" s="51"/>
      <c r="P22" s="51"/>
      <c r="Q22" s="51"/>
      <c r="R22" s="51"/>
      <c r="S22" s="51"/>
      <c r="T22" s="52"/>
    </row>
    <row r="24" spans="1:20" x14ac:dyDescent="0.35">
      <c r="A24" s="56" t="s">
        <v>37</v>
      </c>
      <c r="B24" s="56"/>
      <c r="C24" s="56"/>
      <c r="D24" s="56"/>
      <c r="E24" s="56"/>
      <c r="F24" s="56"/>
      <c r="G24" s="56"/>
      <c r="H24" s="56"/>
      <c r="I24" s="56"/>
      <c r="J24" s="56"/>
      <c r="K24" s="56"/>
      <c r="L24" s="56"/>
      <c r="M24" s="56"/>
      <c r="N24" s="56"/>
      <c r="O24" s="56"/>
      <c r="P24" s="56"/>
      <c r="Q24" s="56"/>
      <c r="R24" s="56"/>
      <c r="S24" s="56"/>
      <c r="T24" s="56"/>
    </row>
    <row r="25" spans="1:20" x14ac:dyDescent="0.35">
      <c r="A25" s="56" t="s">
        <v>38</v>
      </c>
      <c r="B25" s="56"/>
      <c r="C25" s="56"/>
      <c r="D25" s="56"/>
      <c r="E25" s="56"/>
      <c r="F25" s="56"/>
      <c r="G25" s="56"/>
      <c r="H25" s="56"/>
      <c r="I25" s="56"/>
      <c r="J25" s="56"/>
      <c r="K25" s="56"/>
      <c r="L25" s="56"/>
      <c r="M25" s="56"/>
      <c r="N25" s="56"/>
      <c r="O25" s="56"/>
      <c r="P25" s="56"/>
      <c r="Q25" s="56"/>
      <c r="R25" s="56"/>
      <c r="S25" s="56"/>
      <c r="T25" s="56"/>
    </row>
    <row r="26" spans="1:20" x14ac:dyDescent="0.35">
      <c r="A26" s="56" t="s">
        <v>39</v>
      </c>
      <c r="B26" s="56"/>
      <c r="C26" s="56"/>
      <c r="D26" s="56"/>
      <c r="E26" s="56"/>
      <c r="F26" s="56"/>
      <c r="G26" s="56"/>
      <c r="H26" s="56"/>
      <c r="I26" s="56"/>
      <c r="J26" s="56"/>
      <c r="K26" s="56"/>
      <c r="L26" s="56"/>
      <c r="M26" s="56"/>
      <c r="N26" s="56"/>
      <c r="O26" s="56"/>
      <c r="P26" s="56"/>
      <c r="Q26" s="56"/>
      <c r="R26" s="56"/>
      <c r="S26" s="56"/>
      <c r="T26" s="56"/>
    </row>
    <row r="27" spans="1:20" x14ac:dyDescent="0.35">
      <c r="A27" s="56" t="s">
        <v>40</v>
      </c>
      <c r="B27" s="56"/>
      <c r="C27" s="56"/>
      <c r="D27" s="56"/>
      <c r="E27" s="56"/>
      <c r="F27" s="56"/>
      <c r="G27" s="56"/>
      <c r="H27" s="56"/>
      <c r="I27" s="56"/>
      <c r="J27" s="56"/>
      <c r="K27" s="56"/>
      <c r="L27" s="56"/>
      <c r="M27" s="56"/>
      <c r="N27" s="56"/>
      <c r="O27" s="56"/>
      <c r="P27" s="56"/>
      <c r="Q27" s="56"/>
      <c r="R27" s="56"/>
      <c r="S27" s="56"/>
      <c r="T27" s="56"/>
    </row>
  </sheetData>
  <mergeCells count="46">
    <mergeCell ref="N16:N17"/>
    <mergeCell ref="O16:T16"/>
    <mergeCell ref="A24:T24"/>
    <mergeCell ref="A25:T25"/>
    <mergeCell ref="A26:T26"/>
    <mergeCell ref="A27:T27"/>
    <mergeCell ref="N15:T15"/>
    <mergeCell ref="E16:E17"/>
    <mergeCell ref="F16:F17"/>
    <mergeCell ref="G16:G17"/>
    <mergeCell ref="H16:H17"/>
    <mergeCell ref="I16:I17"/>
    <mergeCell ref="J16:J17"/>
    <mergeCell ref="K16:K17"/>
    <mergeCell ref="L16:L17"/>
    <mergeCell ref="M16:M17"/>
    <mergeCell ref="A15:A17"/>
    <mergeCell ref="B15:B17"/>
    <mergeCell ref="C15:C17"/>
    <mergeCell ref="D15:D17"/>
    <mergeCell ref="E15:H15"/>
    <mergeCell ref="I15:M15"/>
    <mergeCell ref="K3:K4"/>
    <mergeCell ref="L3:L4"/>
    <mergeCell ref="M3:M4"/>
    <mergeCell ref="N3:N4"/>
    <mergeCell ref="O3:T3"/>
    <mergeCell ref="A14:B14"/>
    <mergeCell ref="C14:M14"/>
    <mergeCell ref="N14:T14"/>
    <mergeCell ref="E3:E4"/>
    <mergeCell ref="F3:F4"/>
    <mergeCell ref="G3:G4"/>
    <mergeCell ref="H3:H4"/>
    <mergeCell ref="I3:I4"/>
    <mergeCell ref="J3:J4"/>
    <mergeCell ref="A1:B1"/>
    <mergeCell ref="C1:M1"/>
    <mergeCell ref="N1:T1"/>
    <mergeCell ref="A2:A4"/>
    <mergeCell ref="B2:B4"/>
    <mergeCell ref="C2:C4"/>
    <mergeCell ref="D2:D4"/>
    <mergeCell ref="E2:H2"/>
    <mergeCell ref="I2:M2"/>
    <mergeCell ref="N2:T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479AEE4E44BA4694965C6E4B86A9C1" ma:contentTypeVersion="10" ma:contentTypeDescription="Create a new document." ma:contentTypeScope="" ma:versionID="82fcacb6e836235bc705eda769534f5a">
  <xsd:schema xmlns:xsd="http://www.w3.org/2001/XMLSchema" xmlns:xs="http://www.w3.org/2001/XMLSchema" xmlns:p="http://schemas.microsoft.com/office/2006/metadata/properties" xmlns:ns3="e27ccfb6-e310-47c1-805b-4545257a386e" targetNamespace="http://schemas.microsoft.com/office/2006/metadata/properties" ma:root="true" ma:fieldsID="8884a75d254c9135e9a3782dcae782e9" ns3:_="">
    <xsd:import namespace="e27ccfb6-e310-47c1-805b-4545257a386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ccfb6-e310-47c1-805b-4545257a386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27ccfb6-e310-47c1-805b-4545257a386e" xsi:nil="true"/>
  </documentManagement>
</p:properties>
</file>

<file path=customXml/itemProps1.xml><?xml version="1.0" encoding="utf-8"?>
<ds:datastoreItem xmlns:ds="http://schemas.openxmlformats.org/officeDocument/2006/customXml" ds:itemID="{48448E93-7867-410E-AA43-9AC4F9BE2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ccfb6-e310-47c1-805b-4545257a3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E51AEA-780F-43EC-96AE-7D5362D25498}">
  <ds:schemaRefs>
    <ds:schemaRef ds:uri="http://schemas.microsoft.com/sharepoint/v3/contenttype/forms"/>
  </ds:schemaRefs>
</ds:datastoreItem>
</file>

<file path=customXml/itemProps3.xml><?xml version="1.0" encoding="utf-8"?>
<ds:datastoreItem xmlns:ds="http://schemas.openxmlformats.org/officeDocument/2006/customXml" ds:itemID="{08FB4689-7CFB-4042-8B0A-A151CDB74AF3}">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e27ccfb6-e310-47c1-805b-4545257a386e"/>
    <ds:schemaRef ds:uri="http://schemas.microsoft.com/office/2006/metadata/propertie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PPPs and Concessions</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Drakeford</dc:creator>
  <cp:lastModifiedBy>Bill Drakeford</cp:lastModifiedBy>
  <dcterms:created xsi:type="dcterms:W3CDTF">2025-10-20T12:56:31Z</dcterms:created>
  <dcterms:modified xsi:type="dcterms:W3CDTF">2025-10-20T13:20:42Z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0x01010003479AEE4E44BA4694965C6E4B86A9C1</vt:lpwstr>
  </property>
</Properties>
</file>