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ults Analysis &amp; Publications\RAP WORK FOLDERS\SBS Releases\BUSINESS IN IRELAND 2018\Chapter 4 - Business Performance in Ireland\"/>
    </mc:Choice>
  </mc:AlternateContent>
  <bookViews>
    <workbookView xWindow="-495" yWindow="165" windowWidth="15480" windowHeight="11580" firstSheet="7" activeTab="7"/>
  </bookViews>
  <sheets>
    <sheet name="Bus Demog 1" sheetId="3" state="hidden" r:id="rId1"/>
    <sheet name="Bus Demog 2" sheetId="22" state="hidden" r:id="rId2"/>
    <sheet name="Bus Surveys" sheetId="5" state="hidden" r:id="rId3"/>
    <sheet name="Source Trader Foreign" sheetId="24" state="hidden" r:id="rId4"/>
    <sheet name="Table 3.1" sheetId="25" state="hidden" r:id="rId5"/>
    <sheet name="Table 3.2" sheetId="2" state="hidden" r:id="rId6"/>
    <sheet name="Table 3.3" sheetId="4" state="hidden" r:id="rId7"/>
    <sheet name="P-BII2018ATBL4.2" sheetId="27" r:id="rId8"/>
    <sheet name="Figure 3.15 and 3.16 OLD " sheetId="20" state="hidden" r:id="rId9"/>
  </sheets>
  <calcPr calcId="171027"/>
</workbook>
</file>

<file path=xl/calcChain.xml><?xml version="1.0" encoding="utf-8"?>
<calcChain xmlns="http://schemas.openxmlformats.org/spreadsheetml/2006/main">
  <c r="E50" i="24" l="1"/>
  <c r="F50" i="24"/>
  <c r="G50" i="24"/>
  <c r="H50" i="24"/>
  <c r="I50" i="24"/>
  <c r="J50" i="24"/>
  <c r="E51" i="24"/>
  <c r="F51" i="24"/>
  <c r="G51" i="24"/>
  <c r="H51" i="24"/>
  <c r="I51" i="24"/>
  <c r="J51" i="24"/>
  <c r="E52" i="24"/>
  <c r="F52" i="24"/>
  <c r="G52" i="24"/>
  <c r="H52" i="24"/>
  <c r="I52" i="24"/>
  <c r="J52" i="24"/>
  <c r="E53" i="24"/>
  <c r="F53" i="24"/>
  <c r="G53" i="24"/>
  <c r="H53" i="24"/>
  <c r="I53" i="24"/>
  <c r="J53" i="24"/>
  <c r="D53" i="24"/>
  <c r="D52" i="24"/>
  <c r="D51" i="24"/>
  <c r="D50" i="24"/>
  <c r="D55" i="24" s="1"/>
  <c r="I55" i="24" l="1"/>
  <c r="G55" i="24"/>
  <c r="E55" i="24"/>
  <c r="J55" i="24"/>
  <c r="H55" i="24"/>
  <c r="F55" i="24"/>
  <c r="AC16" i="20"/>
  <c r="AC15" i="20"/>
  <c r="AC14" i="20"/>
  <c r="AC13" i="20"/>
  <c r="AC12" i="20"/>
  <c r="AC11" i="20"/>
  <c r="W11" i="20" l="1"/>
  <c r="X11" i="20"/>
  <c r="Y11" i="20"/>
  <c r="Z11" i="20"/>
  <c r="AA11" i="20"/>
  <c r="W12" i="20"/>
  <c r="X12" i="20"/>
  <c r="Y12" i="20"/>
  <c r="Z12" i="20"/>
  <c r="AA12" i="20"/>
  <c r="W13" i="20"/>
  <c r="X13" i="20"/>
  <c r="Y13" i="20"/>
  <c r="Z13" i="20"/>
  <c r="AA13" i="20"/>
  <c r="W14" i="20"/>
  <c r="X14" i="20"/>
  <c r="Y14" i="20"/>
  <c r="Z14" i="20"/>
  <c r="AA14" i="20"/>
  <c r="W15" i="20"/>
  <c r="X15" i="20"/>
  <c r="Y15" i="20"/>
  <c r="Z15" i="20"/>
  <c r="AA15" i="20"/>
  <c r="W16" i="20"/>
  <c r="X16" i="20"/>
  <c r="Y16" i="20"/>
  <c r="Z16" i="20"/>
  <c r="AA16" i="20"/>
  <c r="V16" i="20"/>
  <c r="V15" i="20"/>
  <c r="V14" i="20"/>
  <c r="V13" i="20"/>
  <c r="V12" i="20"/>
  <c r="V11" i="20"/>
  <c r="O24" i="20"/>
  <c r="O23" i="20"/>
  <c r="O22" i="20"/>
  <c r="O21" i="20"/>
  <c r="O20" i="20"/>
  <c r="O19" i="20"/>
  <c r="P20" i="20"/>
  <c r="W20" i="20" s="1"/>
  <c r="Q20" i="20"/>
  <c r="X20" i="20" s="1"/>
  <c r="R20" i="20"/>
  <c r="Y20" i="20" s="1"/>
  <c r="S20" i="20"/>
  <c r="Z20" i="20" s="1"/>
  <c r="T20" i="20"/>
  <c r="AA20" i="20" s="1"/>
  <c r="P21" i="20"/>
  <c r="W21" i="20" s="1"/>
  <c r="Q21" i="20"/>
  <c r="R21" i="20"/>
  <c r="Y21" i="20" s="1"/>
  <c r="S21" i="20"/>
  <c r="T21" i="20"/>
  <c r="AA21" i="20" s="1"/>
  <c r="P22" i="20"/>
  <c r="W22" i="20" s="1"/>
  <c r="Q22" i="20"/>
  <c r="X22" i="20" s="1"/>
  <c r="R22" i="20"/>
  <c r="Y22" i="20" s="1"/>
  <c r="S22" i="20"/>
  <c r="Z22" i="20" s="1"/>
  <c r="T22" i="20"/>
  <c r="AA22" i="20" s="1"/>
  <c r="P23" i="20"/>
  <c r="W23" i="20" s="1"/>
  <c r="Q23" i="20"/>
  <c r="R23" i="20"/>
  <c r="Y23" i="20" s="1"/>
  <c r="S23" i="20"/>
  <c r="T23" i="20"/>
  <c r="AA23" i="20" s="1"/>
  <c r="P24" i="20"/>
  <c r="W24" i="20" s="1"/>
  <c r="Q24" i="20"/>
  <c r="X24" i="20" s="1"/>
  <c r="R24" i="20"/>
  <c r="Y24" i="20" s="1"/>
  <c r="S24" i="20"/>
  <c r="Z24" i="20" s="1"/>
  <c r="T24" i="20"/>
  <c r="AA24" i="20" s="1"/>
  <c r="P19" i="20"/>
  <c r="W19" i="20" s="1"/>
  <c r="Q19" i="20"/>
  <c r="R19" i="20"/>
  <c r="Y19" i="20" s="1"/>
  <c r="S19" i="20"/>
  <c r="T19" i="20"/>
  <c r="AA19" i="20" s="1"/>
  <c r="Z19" i="20" l="1"/>
  <c r="X19" i="20"/>
  <c r="Z23" i="20"/>
  <c r="X23" i="20"/>
  <c r="Z21" i="20"/>
  <c r="X21" i="20"/>
  <c r="AC19" i="20"/>
  <c r="AC21" i="20"/>
  <c r="AC23" i="20"/>
  <c r="V19" i="20"/>
  <c r="V21" i="20"/>
  <c r="V23" i="20"/>
  <c r="AC20" i="20"/>
  <c r="AC22" i="20"/>
  <c r="AC24" i="20"/>
  <c r="V20" i="20"/>
  <c r="V22" i="20"/>
  <c r="V24" i="20"/>
  <c r="C11" i="2"/>
  <c r="D11" i="2"/>
  <c r="E11" i="2"/>
  <c r="F11" i="2"/>
  <c r="G11" i="2"/>
  <c r="H11" i="2"/>
  <c r="I11" i="2"/>
  <c r="J11" i="2"/>
  <c r="K11" i="2"/>
  <c r="L11" i="2"/>
  <c r="M11" i="2"/>
  <c r="B11" i="2"/>
</calcChain>
</file>

<file path=xl/sharedStrings.xml><?xml version="1.0" encoding="utf-8"?>
<sst xmlns="http://schemas.openxmlformats.org/spreadsheetml/2006/main" count="428" uniqueCount="108">
  <si>
    <t xml:space="preserve"> 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</si>
  <si>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</si>
  <si>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</si>
  <si>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</si>
  <si>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</si>
  <si>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</si>
  <si>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</si>
  <si>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Active Enterprises (Number)</t>
  </si>
  <si>
    <t>Persons Engaged (Number)</t>
  </si>
  <si>
    <t>All persons engaged size classes</t>
  </si>
  <si>
    <t>Under 10</t>
  </si>
  <si>
    <t>20 - 49</t>
  </si>
  <si>
    <t>50 - 249</t>
  </si>
  <si>
    <t>250 and over</t>
  </si>
  <si>
    <t>All sizes</t>
  </si>
  <si>
    <t>Industry</t>
  </si>
  <si>
    <t>Construction</t>
  </si>
  <si>
    <t>Distribution</t>
  </si>
  <si>
    <t>Services</t>
  </si>
  <si>
    <t>Financial &amp; Insurance</t>
  </si>
  <si>
    <t>Total Business Economy</t>
  </si>
  <si>
    <t>Active Enterprises</t>
  </si>
  <si>
    <t>Persons Engaged</t>
  </si>
  <si>
    <t>Micro (&lt;10)</t>
  </si>
  <si>
    <t>Small (10-49)</t>
  </si>
  <si>
    <t>Medium (50-249)</t>
  </si>
  <si>
    <t>Large (250+)</t>
  </si>
  <si>
    <t>Business Demography NACE Rev 2 by Persons Engaged, Year, Activity and</t>
  </si>
  <si>
    <t>statistical indicator</t>
  </si>
  <si>
    <t xml:space="preserve">NACE code 64.20 Activities of holding companies is excluded from </t>
  </si>
  <si>
    <t xml:space="preserve">sector K.  </t>
  </si>
  <si>
    <t xml:space="preserve">.. indicates that the data has been suppressed to protect the </t>
  </si>
  <si>
    <t xml:space="preserve">confidentiality of individual enterprises.  </t>
  </si>
  <si>
    <t>(http://www.cso.ie/en/surveysandmethodology/multisectoral/businessdem-</t>
  </si>
  <si>
    <t xml:space="preserve">ography/) See Background Notes  </t>
  </si>
  <si>
    <t>nacegrp2</t>
  </si>
  <si>
    <t>empgrp1</t>
  </si>
  <si>
    <t>Number of enterpises (units)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</si>
  <si>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</si>
  <si>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</si>
  <si>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</si>
  <si>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</si>
  <si>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</si>
  <si>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Persons engaged (units)</t>
  </si>
  <si>
    <t>Employees (units)</t>
  </si>
  <si>
    <t>Personnel costs as % of GVA</t>
  </si>
  <si>
    <t>Turnover per person engaged (units)</t>
  </si>
  <si>
    <t>Turnover per employee (units)</t>
  </si>
  <si>
    <t>GVA per person engaged (units)</t>
  </si>
  <si>
    <t>GVA per employee (units)</t>
  </si>
  <si>
    <t>gva_to</t>
  </si>
  <si>
    <t>gos_to</t>
  </si>
  <si>
    <t>engage_ent</t>
  </si>
  <si>
    <t>1 Micro (&lt;10)</t>
  </si>
  <si>
    <t>2 Small (10-49)</t>
  </si>
  <si>
    <t>3 Medium (50-249)</t>
  </si>
  <si>
    <t>4 Large (250+)</t>
  </si>
  <si>
    <t>1 Industry (B to E)</t>
  </si>
  <si>
    <t>2 Construction (F)</t>
  </si>
  <si>
    <t>3 Distribution (G)</t>
  </si>
  <si>
    <t>4 Services (H to N, inc. 92.93,95,96, ex. K)</t>
  </si>
  <si>
    <t>Turnover</t>
  </si>
  <si>
    <t>GVA</t>
  </si>
  <si>
    <t>All SMEs (&lt;250)</t>
  </si>
  <si>
    <t>Persons Engaged (Number) by Persons Engaged, Activity and Year</t>
  </si>
  <si>
    <t xml:space="preserve">Financial &amp; insurance </t>
  </si>
  <si>
    <t>LARGE</t>
  </si>
  <si>
    <t>All Sizes</t>
  </si>
  <si>
    <t>SMEs</t>
  </si>
  <si>
    <t>country2</t>
  </si>
  <si>
    <t>Total</t>
  </si>
  <si>
    <t>1 Irish-owned</t>
  </si>
  <si>
    <t>Job Losses</t>
  </si>
  <si>
    <t>empgrp2</t>
  </si>
  <si>
    <t>trader</t>
  </si>
  <si>
    <t>exporter only</t>
  </si>
  <si>
    <t>importer only</t>
  </si>
  <si>
    <t>non-trader</t>
  </si>
  <si>
    <t>two-way trader</t>
  </si>
  <si>
    <t>2 Foreign-owned</t>
  </si>
  <si>
    <t>1 SMEs (&lt;250)</t>
  </si>
  <si>
    <t>2 Large (250+)</t>
  </si>
  <si>
    <t>SME</t>
  </si>
  <si>
    <t>Irish</t>
  </si>
  <si>
    <t>Trader</t>
  </si>
  <si>
    <t>Non-trader</t>
  </si>
  <si>
    <t>Foreign</t>
  </si>
  <si>
    <t>Irish trader</t>
  </si>
  <si>
    <t>Irish non-trader</t>
  </si>
  <si>
    <t>Foreign trader</t>
  </si>
  <si>
    <t>Foreign non-trader</t>
  </si>
  <si>
    <t>GVA per person engaged</t>
  </si>
  <si>
    <t>Table 3.1 Gross value added in SMEs by type of enterprise, 2011</t>
  </si>
  <si>
    <t>All SMEs</t>
  </si>
  <si>
    <t>Table 3.2 Number of active enterprises and persons engaged by sector and size class, 2011</t>
  </si>
  <si>
    <t>Table 3.3 Turnover and gross value added by sector and size class, 2011</t>
  </si>
  <si>
    <r>
      <rPr>
        <b/>
        <sz val="8"/>
        <rFont val="Arial"/>
        <family val="2"/>
      </rPr>
      <t xml:space="preserve">Source:  </t>
    </r>
    <r>
      <rPr>
        <sz val="8"/>
        <rFont val="Arial"/>
        <family val="2"/>
      </rPr>
      <t>CSO structural business surveys</t>
    </r>
  </si>
  <si>
    <t>No.</t>
  </si>
  <si>
    <t>€'000</t>
  </si>
  <si>
    <t>Persons 
engaged</t>
  </si>
  <si>
    <t>€</t>
  </si>
  <si>
    <r>
      <t>Services</t>
    </r>
    <r>
      <rPr>
        <b/>
        <i/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</si>
  <si>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Totals may differ due to rounding.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</si>
  <si>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Excludes  Financial &amp; Insurance activities (NACE Rev.2 Section K) and includes Services NACE divisions R92, R93, S95, S96.</t>
    </r>
  </si>
  <si>
    <t>Table 4.2 Gross value added per person engaged by sector and size class, 2018</t>
  </si>
  <si>
    <t>Gross value added per person engaged</t>
  </si>
  <si>
    <r>
      <t>Gross value added</t>
    </r>
    <r>
      <rPr>
        <vertAlign val="superscript"/>
        <sz val="8"/>
        <rFont val="Arial"/>
        <family val="2"/>
      </rPr>
      <t xml:space="preserve">1 </t>
    </r>
  </si>
  <si>
    <t>Sector and Class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</si>
</sst>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b/>
      <i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2" fillId="0" borderId="0" xfId="0" applyNumberFormat="1" applyFont="1"/>
    <xf numFmtId="3" fontId="2" fillId="0" borderId="0" xfId="0" applyNumberFormat="1" applyFont="1" applyFill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5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 applyProtection="1">
      <alignment horizontal="right" wrapText="1"/>
      <protection locked="0"/>
    </xf>
    <xf numFmtId="3" fontId="5" fillId="0" borderId="0" xfId="0" applyNumberFormat="1" applyFont="1" applyFill="1" applyBorder="1" applyAlignment="1" applyProtection="1">
      <alignment horizontal="right" wrapText="1"/>
      <protection locked="0"/>
    </xf>
    <xf numFmtId="3" fontId="5" fillId="0" borderId="1" xfId="0" applyNumberFormat="1" applyFont="1" applyFill="1" applyBorder="1" applyAlignment="1" applyProtection="1">
      <alignment horizontal="right" wrapText="1"/>
      <protection locked="0"/>
    </xf>
    <xf numFmtId="3" fontId="5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wrapText="1"/>
    </xf>
    <xf numFmtId="3" fontId="4" fillId="0" borderId="0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 wrapText="1"/>
    </xf>
    <xf numFmtId="0" fontId="4" fillId="0" borderId="0" xfId="0" applyFont="1" applyFill="1" applyAlignment="1">
      <alignment horizontal="left" wrapText="1"/>
    </xf>
    <xf numFmtId="0" fontId="4" fillId="0" borderId="2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389"/>
      <color rgb="FF6300D5"/>
      <color rgb="FFBFFFED"/>
      <color rgb="FFBF87FF"/>
      <color rgb="FFFFBC85"/>
      <color rgb="FFEAFF65"/>
      <color rgb="FF00F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3.16 Index of employment in large enterprises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'!$U$11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'!$V$11:$AA$11</c:f>
              <c:numCache>
                <c:formatCode>0.0</c:formatCode>
                <c:ptCount val="6"/>
                <c:pt idx="0">
                  <c:v>100</c:v>
                </c:pt>
                <c:pt idx="1">
                  <c:v>109.46908282870939</c:v>
                </c:pt>
                <c:pt idx="2">
                  <c:v>111.90585715686201</c:v>
                </c:pt>
                <c:pt idx="3">
                  <c:v>100.83178112769311</c:v>
                </c:pt>
                <c:pt idx="4">
                  <c:v>96.241022972643478</c:v>
                </c:pt>
                <c:pt idx="5">
                  <c:v>96.580622943484627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1-42DB-81B9-67149A8FEAD6}"/>
            </c:ext>
          </c:extLst>
        </c:ser>
        <c:ser>
          <c:idx val="1"/>
          <c:order val="1"/>
          <c:tx>
            <c:strRef>
              <c:f>'Figure 3.15 and 3.16 OLD '!$U$12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'!$V$12:$AA$12</c:f>
              <c:numCache>
                <c:formatCode>0.0</c:formatCode>
                <c:ptCount val="6"/>
                <c:pt idx="0">
                  <c:v>100</c:v>
                </c:pt>
                <c:pt idx="1">
                  <c:v>103.27230750150258</c:v>
                </c:pt>
                <c:pt idx="2">
                  <c:v>99.239641668018209</c:v>
                </c:pt>
                <c:pt idx="3">
                  <c:v>90.996861256069977</c:v>
                </c:pt>
                <c:pt idx="4">
                  <c:v>84.481821043894712</c:v>
                </c:pt>
                <c:pt idx="5">
                  <c:v>85.78692794245319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1-42DB-81B9-67149A8FEAD6}"/>
            </c:ext>
          </c:extLst>
        </c:ser>
        <c:ser>
          <c:idx val="2"/>
          <c:order val="2"/>
          <c:tx>
            <c:strRef>
              <c:f>'Figure 3.15 and 3.16 OLD '!$U$13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'!$V$13:$AA$13</c:f>
              <c:numCache>
                <c:formatCode>0.0</c:formatCode>
                <c:ptCount val="6"/>
                <c:pt idx="0">
                  <c:v>100</c:v>
                </c:pt>
                <c:pt idx="1">
                  <c:v>106.74195523505001</c:v>
                </c:pt>
                <c:pt idx="2">
                  <c:v>89.509490441526623</c:v>
                </c:pt>
                <c:pt idx="3">
                  <c:v>52.200829988434585</c:v>
                </c:pt>
                <c:pt idx="4">
                  <c:v>31.301449078168581</c:v>
                </c:pt>
                <c:pt idx="5">
                  <c:v>26.171848425062926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1-42DB-81B9-67149A8FEAD6}"/>
            </c:ext>
          </c:extLst>
        </c:ser>
        <c:ser>
          <c:idx val="3"/>
          <c:order val="3"/>
          <c:tx>
            <c:strRef>
              <c:f>'Figure 3.15 and 3.16 OLD '!$U$14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'!$V$14:$AA$14</c:f>
              <c:numCache>
                <c:formatCode>0.0</c:formatCode>
                <c:ptCount val="6"/>
                <c:pt idx="0">
                  <c:v>100</c:v>
                </c:pt>
                <c:pt idx="1">
                  <c:v>125.77576532609547</c:v>
                </c:pt>
                <c:pt idx="2">
                  <c:v>131.02930813999006</c:v>
                </c:pt>
                <c:pt idx="3">
                  <c:v>117.94634235456847</c:v>
                </c:pt>
                <c:pt idx="4">
                  <c:v>115.80369026802724</c:v>
                </c:pt>
                <c:pt idx="5">
                  <c:v>115.10295691207557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11-42DB-81B9-67149A8FEAD6}"/>
            </c:ext>
          </c:extLst>
        </c:ser>
        <c:ser>
          <c:idx val="4"/>
          <c:order val="4"/>
          <c:tx>
            <c:strRef>
              <c:f>'Figure 3.15 and 3.16 OLD '!$U$15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'!$V$15:$AA$15</c:f>
              <c:numCache>
                <c:formatCode>0.0</c:formatCode>
                <c:ptCount val="6"/>
                <c:pt idx="0">
                  <c:v>100</c:v>
                </c:pt>
                <c:pt idx="1">
                  <c:v>103.6476404369381</c:v>
                </c:pt>
                <c:pt idx="2">
                  <c:v>110.25872798448049</c:v>
                </c:pt>
                <c:pt idx="3">
                  <c:v>98.968842781551814</c:v>
                </c:pt>
                <c:pt idx="4">
                  <c:v>93.570390560357126</c:v>
                </c:pt>
                <c:pt idx="5">
                  <c:v>95.43175797356399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11-42DB-81B9-67149A8FEAD6}"/>
            </c:ext>
          </c:extLst>
        </c:ser>
        <c:ser>
          <c:idx val="5"/>
          <c:order val="5"/>
          <c:tx>
            <c:strRef>
              <c:f>'Figure 3.15 and 3.16 OLD '!$U$16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'!$V$16:$AA$16</c:f>
              <c:numCache>
                <c:formatCode>0.0</c:formatCode>
                <c:ptCount val="6"/>
                <c:pt idx="0">
                  <c:v>100</c:v>
                </c:pt>
                <c:pt idx="1">
                  <c:v>114.26101987899742</c:v>
                </c:pt>
                <c:pt idx="2">
                  <c:v>119.3085566119274</c:v>
                </c:pt>
                <c:pt idx="3">
                  <c:v>112.96802074330164</c:v>
                </c:pt>
                <c:pt idx="4">
                  <c:v>114.77268798617114</c:v>
                </c:pt>
                <c:pt idx="5">
                  <c:v>112.34745030250647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1-42DB-81B9-67149A8FE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67808"/>
        <c:axId val="165777792"/>
      </c:lineChart>
      <c:catAx>
        <c:axId val="16576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65777792"/>
        <c:crosses val="autoZero"/>
        <c:auto val="1"/>
        <c:lblAlgn val="ctr"/>
        <c:lblOffset val="100"/>
        <c:noMultiLvlLbl val="0"/>
      </c:catAx>
      <c:valAx>
        <c:axId val="16577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65767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3.15 Index of employment in SMEs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'!$U$19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'!$V$19:$AA$19</c:f>
              <c:numCache>
                <c:formatCode>0.0</c:formatCode>
                <c:ptCount val="6"/>
                <c:pt idx="0">
                  <c:v>100</c:v>
                </c:pt>
                <c:pt idx="1">
                  <c:v>104.54943358102504</c:v>
                </c:pt>
                <c:pt idx="2">
                  <c:v>101.20526074598351</c:v>
                </c:pt>
                <c:pt idx="3">
                  <c:v>86.836176191173223</c:v>
                </c:pt>
                <c:pt idx="4">
                  <c:v>81.752421188786244</c:v>
                </c:pt>
                <c:pt idx="5">
                  <c:v>80.25144199814207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0-49D4-BA42-F9B263AA0537}"/>
            </c:ext>
          </c:extLst>
        </c:ser>
        <c:ser>
          <c:idx val="1"/>
          <c:order val="1"/>
          <c:tx>
            <c:strRef>
              <c:f>'Figure 3.15 and 3.16 OLD '!$U$20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'!$V$20:$AA$20</c:f>
              <c:numCache>
                <c:formatCode>0.0</c:formatCode>
                <c:ptCount val="6"/>
                <c:pt idx="0">
                  <c:v>100</c:v>
                </c:pt>
                <c:pt idx="1">
                  <c:v>102.02009680353881</c:v>
                </c:pt>
                <c:pt idx="2">
                  <c:v>99.713894849412853</c:v>
                </c:pt>
                <c:pt idx="3">
                  <c:v>84.427407762338277</c:v>
                </c:pt>
                <c:pt idx="4">
                  <c:v>79.851808642875497</c:v>
                </c:pt>
                <c:pt idx="5">
                  <c:v>78.186565557661993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0-49D4-BA42-F9B263AA0537}"/>
            </c:ext>
          </c:extLst>
        </c:ser>
        <c:ser>
          <c:idx val="2"/>
          <c:order val="2"/>
          <c:tx>
            <c:strRef>
              <c:f>'Figure 3.15 and 3.16 OLD '!$U$21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'!$V$21:$AA$21</c:f>
              <c:numCache>
                <c:formatCode>0.0</c:formatCode>
                <c:ptCount val="6"/>
                <c:pt idx="0">
                  <c:v>100</c:v>
                </c:pt>
                <c:pt idx="1">
                  <c:v>102.20336957820528</c:v>
                </c:pt>
                <c:pt idx="2">
                  <c:v>84.696857450113512</c:v>
                </c:pt>
                <c:pt idx="3">
                  <c:v>56.62516429680965</c:v>
                </c:pt>
                <c:pt idx="4">
                  <c:v>44.853148524315927</c:v>
                </c:pt>
                <c:pt idx="5">
                  <c:v>38.933683833193925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00-49D4-BA42-F9B263AA0537}"/>
            </c:ext>
          </c:extLst>
        </c:ser>
        <c:ser>
          <c:idx val="3"/>
          <c:order val="3"/>
          <c:tx>
            <c:strRef>
              <c:f>'Figure 3.15 and 3.16 OLD '!$U$22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'!$V$22:$AA$22</c:f>
              <c:numCache>
                <c:formatCode>0.0</c:formatCode>
                <c:ptCount val="6"/>
                <c:pt idx="0">
                  <c:v>100</c:v>
                </c:pt>
                <c:pt idx="1">
                  <c:v>104.28211778485972</c:v>
                </c:pt>
                <c:pt idx="2">
                  <c:v>104.56125405964541</c:v>
                </c:pt>
                <c:pt idx="3">
                  <c:v>95.384744099728465</c:v>
                </c:pt>
                <c:pt idx="4">
                  <c:v>91.716421883675466</c:v>
                </c:pt>
                <c:pt idx="5">
                  <c:v>90.546255238558842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00-49D4-BA42-F9B263AA0537}"/>
            </c:ext>
          </c:extLst>
        </c:ser>
        <c:ser>
          <c:idx val="4"/>
          <c:order val="4"/>
          <c:tx>
            <c:strRef>
              <c:f>'Figure 3.15 and 3.16 OLD '!$U$23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'!$V$23:$AA$23</c:f>
              <c:numCache>
                <c:formatCode>0.0</c:formatCode>
                <c:ptCount val="6"/>
                <c:pt idx="0">
                  <c:v>100</c:v>
                </c:pt>
                <c:pt idx="1">
                  <c:v>106.77841640301595</c:v>
                </c:pt>
                <c:pt idx="2">
                  <c:v>107.58915791910508</c:v>
                </c:pt>
                <c:pt idx="3">
                  <c:v>96.735128730419106</c:v>
                </c:pt>
                <c:pt idx="4">
                  <c:v>93.74008976155686</c:v>
                </c:pt>
                <c:pt idx="5">
                  <c:v>93.930764616123724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00-49D4-BA42-F9B263AA0537}"/>
            </c:ext>
          </c:extLst>
        </c:ser>
        <c:ser>
          <c:idx val="5"/>
          <c:order val="5"/>
          <c:tx>
            <c:strRef>
              <c:f>'Figure 3.15 and 3.16 OLD '!$U$24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'!$V$24:$AA$24</c:f>
              <c:numCache>
                <c:formatCode>0.0</c:formatCode>
                <c:ptCount val="6"/>
                <c:pt idx="0">
                  <c:v>100</c:v>
                </c:pt>
                <c:pt idx="1">
                  <c:v>105.64415831443412</c:v>
                </c:pt>
                <c:pt idx="2">
                  <c:v>109.31304411441948</c:v>
                </c:pt>
                <c:pt idx="3">
                  <c:v>103.04704074914039</c:v>
                </c:pt>
                <c:pt idx="4">
                  <c:v>102.16548394176603</c:v>
                </c:pt>
                <c:pt idx="5">
                  <c:v>107.30485039139658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00-49D4-BA42-F9B263AA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26848"/>
        <c:axId val="170928384"/>
      </c:lineChart>
      <c:catAx>
        <c:axId val="1709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70928384"/>
        <c:crosses val="autoZero"/>
        <c:auto val="1"/>
        <c:lblAlgn val="ctr"/>
        <c:lblOffset val="100"/>
        <c:noMultiLvlLbl val="0"/>
      </c:catAx>
      <c:valAx>
        <c:axId val="170928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70926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20</xdr:row>
      <xdr:rowOff>138112</xdr:rowOff>
    </xdr:from>
    <xdr:to>
      <xdr:col>9</xdr:col>
      <xdr:colOff>276225</xdr:colOff>
      <xdr:row>40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0</xdr:row>
      <xdr:rowOff>123825</xdr:rowOff>
    </xdr:from>
    <xdr:to>
      <xdr:col>9</xdr:col>
      <xdr:colOff>276225</xdr:colOff>
      <xdr:row>20</xdr:row>
      <xdr:rowOff>23813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RowHeight="15" x14ac:dyDescent="0.25"/>
  <sheetData>
    <row r="1" spans="1:13" x14ac:dyDescent="0.25">
      <c r="A1" t="s">
        <v>27</v>
      </c>
    </row>
    <row r="2" spans="1:13" x14ac:dyDescent="0.25">
      <c r="A2" t="s">
        <v>28</v>
      </c>
    </row>
    <row r="4" spans="1:13" x14ac:dyDescent="0.25">
      <c r="A4" t="s">
        <v>0</v>
      </c>
      <c r="B4">
        <v>2011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</row>
    <row r="5" spans="1:13" x14ac:dyDescent="0.25">
      <c r="A5" t="s">
        <v>0</v>
      </c>
      <c r="B5" t="s">
        <v>1</v>
      </c>
      <c r="C5" t="s">
        <v>0</v>
      </c>
      <c r="D5" t="s">
        <v>2</v>
      </c>
      <c r="E5" t="s">
        <v>0</v>
      </c>
      <c r="F5" t="s">
        <v>3</v>
      </c>
      <c r="G5" t="s">
        <v>0</v>
      </c>
      <c r="H5" t="s">
        <v>4</v>
      </c>
      <c r="I5" t="s">
        <v>0</v>
      </c>
      <c r="J5" t="s">
        <v>5</v>
      </c>
      <c r="K5" t="s">
        <v>0</v>
      </c>
      <c r="L5" t="s">
        <v>6</v>
      </c>
      <c r="M5" t="s">
        <v>0</v>
      </c>
    </row>
    <row r="6" spans="1:13" x14ac:dyDescent="0.25">
      <c r="A6" t="s">
        <v>0</v>
      </c>
      <c r="B6" t="s">
        <v>7</v>
      </c>
      <c r="C6" t="s">
        <v>8</v>
      </c>
      <c r="D6" t="s">
        <v>7</v>
      </c>
      <c r="E6" t="s">
        <v>8</v>
      </c>
      <c r="F6" t="s">
        <v>7</v>
      </c>
      <c r="G6" t="s">
        <v>8</v>
      </c>
      <c r="H6" t="s">
        <v>7</v>
      </c>
      <c r="I6" t="s">
        <v>8</v>
      </c>
      <c r="J6" t="s">
        <v>7</v>
      </c>
      <c r="K6" t="s">
        <v>8</v>
      </c>
      <c r="L6" t="s">
        <v>7</v>
      </c>
      <c r="M6" t="s">
        <v>8</v>
      </c>
    </row>
    <row r="7" spans="1:13" x14ac:dyDescent="0.25">
      <c r="A7" t="s">
        <v>9</v>
      </c>
      <c r="B7">
        <v>189055</v>
      </c>
      <c r="C7">
        <v>1223047</v>
      </c>
      <c r="D7">
        <v>13822</v>
      </c>
      <c r="E7">
        <v>202512</v>
      </c>
      <c r="F7">
        <v>36747</v>
      </c>
      <c r="G7">
        <v>85306</v>
      </c>
      <c r="H7">
        <v>138486</v>
      </c>
      <c r="I7">
        <v>935229</v>
      </c>
      <c r="J7">
        <v>42966</v>
      </c>
      <c r="K7">
        <v>326303</v>
      </c>
      <c r="L7">
        <v>5454</v>
      </c>
      <c r="M7">
        <v>94328</v>
      </c>
    </row>
    <row r="8" spans="1:13" x14ac:dyDescent="0.25">
      <c r="A8" t="s">
        <v>10</v>
      </c>
      <c r="B8">
        <v>171652</v>
      </c>
      <c r="C8">
        <v>329639</v>
      </c>
      <c r="D8">
        <v>11465</v>
      </c>
      <c r="E8">
        <v>23139</v>
      </c>
      <c r="F8">
        <v>35658</v>
      </c>
      <c r="G8">
        <v>57408</v>
      </c>
      <c r="H8">
        <v>124529</v>
      </c>
      <c r="I8">
        <v>249092</v>
      </c>
      <c r="J8">
        <v>37132</v>
      </c>
      <c r="K8">
        <v>88149</v>
      </c>
      <c r="L8">
        <v>4795</v>
      </c>
      <c r="M8">
        <v>8080</v>
      </c>
    </row>
    <row r="9" spans="1:13" x14ac:dyDescent="0.25">
      <c r="A9" s="2">
        <v>43739</v>
      </c>
      <c r="B9">
        <v>9499</v>
      </c>
      <c r="C9">
        <v>127156</v>
      </c>
      <c r="D9">
        <v>958</v>
      </c>
      <c r="E9">
        <v>12983</v>
      </c>
      <c r="F9">
        <v>750</v>
      </c>
      <c r="G9">
        <v>9838</v>
      </c>
      <c r="H9">
        <v>7791</v>
      </c>
      <c r="I9">
        <v>104335</v>
      </c>
      <c r="J9">
        <v>3487</v>
      </c>
      <c r="K9">
        <v>46789</v>
      </c>
      <c r="L9">
        <v>315</v>
      </c>
      <c r="M9">
        <v>4256</v>
      </c>
    </row>
    <row r="10" spans="1:13" x14ac:dyDescent="0.25">
      <c r="A10" t="s">
        <v>11</v>
      </c>
      <c r="B10">
        <v>5023</v>
      </c>
      <c r="C10">
        <v>149565</v>
      </c>
      <c r="D10">
        <v>732</v>
      </c>
      <c r="E10">
        <v>22373</v>
      </c>
      <c r="F10">
        <v>261</v>
      </c>
      <c r="G10">
        <v>7493</v>
      </c>
      <c r="H10">
        <v>4030</v>
      </c>
      <c r="I10">
        <v>119699</v>
      </c>
      <c r="J10">
        <v>1653</v>
      </c>
      <c r="K10">
        <v>48797</v>
      </c>
      <c r="L10">
        <v>181</v>
      </c>
      <c r="M10">
        <v>5416</v>
      </c>
    </row>
    <row r="11" spans="1:13" x14ac:dyDescent="0.25">
      <c r="A11" t="s">
        <v>12</v>
      </c>
      <c r="B11">
        <v>2421</v>
      </c>
      <c r="C11">
        <v>232469</v>
      </c>
      <c r="D11">
        <v>529</v>
      </c>
      <c r="E11">
        <v>54096</v>
      </c>
      <c r="F11">
        <v>69</v>
      </c>
      <c r="G11">
        <v>6720</v>
      </c>
      <c r="H11">
        <v>1823</v>
      </c>
      <c r="I11">
        <v>171653</v>
      </c>
      <c r="J11">
        <v>608</v>
      </c>
      <c r="K11">
        <v>54360</v>
      </c>
      <c r="L11">
        <v>105</v>
      </c>
      <c r="M11">
        <v>11583</v>
      </c>
    </row>
    <row r="12" spans="1:13" x14ac:dyDescent="0.25">
      <c r="A12" t="s">
        <v>13</v>
      </c>
      <c r="B12">
        <v>460</v>
      </c>
      <c r="C12">
        <v>384218</v>
      </c>
      <c r="D12">
        <v>138</v>
      </c>
      <c r="E12">
        <v>89921</v>
      </c>
      <c r="F12">
        <v>9</v>
      </c>
      <c r="G12">
        <v>3847</v>
      </c>
      <c r="H12">
        <v>313</v>
      </c>
      <c r="I12">
        <v>290450</v>
      </c>
      <c r="J12">
        <v>86</v>
      </c>
      <c r="K12">
        <v>88208</v>
      </c>
      <c r="L12">
        <v>58</v>
      </c>
      <c r="M12">
        <v>64993</v>
      </c>
    </row>
    <row r="14" spans="1:13" x14ac:dyDescent="0.25">
      <c r="A14" t="s">
        <v>29</v>
      </c>
    </row>
    <row r="15" spans="1:13" x14ac:dyDescent="0.25">
      <c r="A15" t="s">
        <v>30</v>
      </c>
    </row>
    <row r="16" spans="1:13" x14ac:dyDescent="0.25">
      <c r="A16" t="s">
        <v>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0</v>
      </c>
    </row>
    <row r="20" spans="1:1" x14ac:dyDescent="0.25">
      <c r="A20" t="s">
        <v>33</v>
      </c>
    </row>
    <row r="21" spans="1:1" x14ac:dyDescent="0.25">
      <c r="A21" t="s">
        <v>34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/>
  </sheetViews>
  <sheetFormatPr defaultRowHeight="15" x14ac:dyDescent="0.25"/>
  <sheetData>
    <row r="1" spans="1:11" x14ac:dyDescent="0.25">
      <c r="A1" t="s">
        <v>64</v>
      </c>
    </row>
    <row r="3" spans="1:11" x14ac:dyDescent="0.25">
      <c r="A3" t="s">
        <v>0</v>
      </c>
      <c r="B3" t="s">
        <v>0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</row>
    <row r="4" spans="1:11" x14ac:dyDescent="0.25">
      <c r="A4" t="s">
        <v>9</v>
      </c>
    </row>
    <row r="5" spans="1:11" x14ac:dyDescent="0.25">
      <c r="A5" t="s">
        <v>0</v>
      </c>
      <c r="B5" t="s">
        <v>1</v>
      </c>
      <c r="C5" s="1">
        <v>1443072</v>
      </c>
      <c r="D5" s="1">
        <v>1528295</v>
      </c>
      <c r="E5" s="1">
        <v>1503034</v>
      </c>
      <c r="F5" s="1">
        <v>1308786</v>
      </c>
      <c r="G5" s="1">
        <v>1237385</v>
      </c>
      <c r="H5" s="1">
        <v>1223047</v>
      </c>
      <c r="K5" s="6"/>
    </row>
    <row r="6" spans="1:11" x14ac:dyDescent="0.25">
      <c r="A6" t="s">
        <v>0</v>
      </c>
      <c r="B6" t="s">
        <v>2</v>
      </c>
      <c r="C6" s="1">
        <v>248822</v>
      </c>
      <c r="D6" s="1">
        <v>255161</v>
      </c>
      <c r="E6" s="1">
        <v>247613</v>
      </c>
      <c r="F6" s="1">
        <v>216960</v>
      </c>
      <c r="G6" s="1">
        <v>203542</v>
      </c>
      <c r="H6" s="1">
        <v>202512</v>
      </c>
      <c r="K6" s="6"/>
    </row>
    <row r="7" spans="1:11" x14ac:dyDescent="0.25">
      <c r="A7" t="s">
        <v>0</v>
      </c>
      <c r="B7" t="s">
        <v>3</v>
      </c>
      <c r="C7" s="1">
        <v>223924</v>
      </c>
      <c r="D7" s="1">
        <v>229525</v>
      </c>
      <c r="E7" s="1">
        <v>190364</v>
      </c>
      <c r="F7" s="1">
        <v>126147</v>
      </c>
      <c r="G7" s="1">
        <v>98445</v>
      </c>
      <c r="H7" s="1">
        <v>85306</v>
      </c>
      <c r="K7" s="6"/>
    </row>
    <row r="8" spans="1:11" x14ac:dyDescent="0.25">
      <c r="A8" t="s">
        <v>0</v>
      </c>
      <c r="B8" t="s">
        <v>4</v>
      </c>
      <c r="C8" s="1">
        <v>970326</v>
      </c>
      <c r="D8" s="1">
        <v>1043609</v>
      </c>
      <c r="E8" s="1">
        <v>1065057</v>
      </c>
      <c r="F8" s="1">
        <v>965679</v>
      </c>
      <c r="G8" s="1">
        <v>935398</v>
      </c>
      <c r="H8" s="1">
        <v>935229</v>
      </c>
      <c r="K8" s="6"/>
    </row>
    <row r="9" spans="1:11" x14ac:dyDescent="0.25">
      <c r="A9" t="s">
        <v>0</v>
      </c>
      <c r="B9" t="s">
        <v>5</v>
      </c>
      <c r="C9" s="1">
        <v>339588</v>
      </c>
      <c r="D9" s="1">
        <v>370601</v>
      </c>
      <c r="E9" s="1">
        <v>375361</v>
      </c>
      <c r="F9" s="1">
        <v>341205</v>
      </c>
      <c r="G9" s="1">
        <v>329917</v>
      </c>
      <c r="H9" s="1">
        <v>326303</v>
      </c>
      <c r="K9" s="6"/>
    </row>
    <row r="10" spans="1:11" x14ac:dyDescent="0.25">
      <c r="A10" t="s">
        <v>0</v>
      </c>
      <c r="B10" t="s">
        <v>6</v>
      </c>
      <c r="C10" s="1">
        <v>85188</v>
      </c>
      <c r="D10" s="1">
        <v>94981</v>
      </c>
      <c r="E10" s="1">
        <v>98904</v>
      </c>
      <c r="F10" s="1">
        <v>93523</v>
      </c>
      <c r="G10" s="1">
        <v>94326</v>
      </c>
      <c r="H10" s="1">
        <v>94328</v>
      </c>
      <c r="K10" s="6"/>
    </row>
    <row r="11" spans="1:11" x14ac:dyDescent="0.25">
      <c r="A11" t="s">
        <v>13</v>
      </c>
      <c r="K11" s="6"/>
    </row>
    <row r="12" spans="1:11" x14ac:dyDescent="0.25">
      <c r="A12" t="s">
        <v>0</v>
      </c>
      <c r="B12" t="s">
        <v>1</v>
      </c>
      <c r="C12" s="1">
        <v>397821</v>
      </c>
      <c r="D12" s="1">
        <v>435491</v>
      </c>
      <c r="E12" s="1">
        <v>445185</v>
      </c>
      <c r="F12" s="1">
        <v>401130</v>
      </c>
      <c r="G12" s="1">
        <v>382867</v>
      </c>
      <c r="H12" s="1">
        <v>384218</v>
      </c>
      <c r="K12" s="6"/>
    </row>
    <row r="13" spans="1:11" x14ac:dyDescent="0.25">
      <c r="A13" t="s">
        <v>0</v>
      </c>
      <c r="B13" t="s">
        <v>2</v>
      </c>
      <c r="C13" s="1">
        <v>104819</v>
      </c>
      <c r="D13" s="1">
        <v>108249</v>
      </c>
      <c r="E13" s="1">
        <v>104022</v>
      </c>
      <c r="F13" s="1">
        <v>95382</v>
      </c>
      <c r="G13" s="1">
        <v>88553</v>
      </c>
      <c r="H13" s="1">
        <v>89921</v>
      </c>
      <c r="K13" s="6"/>
    </row>
    <row r="14" spans="1:11" x14ac:dyDescent="0.25">
      <c r="A14" t="s">
        <v>0</v>
      </c>
      <c r="B14" t="s">
        <v>3</v>
      </c>
      <c r="C14" s="1">
        <v>14699</v>
      </c>
      <c r="D14" s="1">
        <v>15690</v>
      </c>
      <c r="E14" s="1">
        <v>13157</v>
      </c>
      <c r="F14" s="1">
        <v>7673</v>
      </c>
      <c r="G14" s="1">
        <v>4601</v>
      </c>
      <c r="H14" s="1">
        <v>3847</v>
      </c>
      <c r="K14" s="6"/>
    </row>
    <row r="15" spans="1:11" x14ac:dyDescent="0.25">
      <c r="A15" t="s">
        <v>0</v>
      </c>
      <c r="B15" t="s">
        <v>4</v>
      </c>
      <c r="C15" s="1">
        <v>278303</v>
      </c>
      <c r="D15" s="1">
        <v>311552</v>
      </c>
      <c r="E15" s="1">
        <v>328006</v>
      </c>
      <c r="F15" s="1">
        <v>298075</v>
      </c>
      <c r="G15" s="1">
        <v>289713</v>
      </c>
      <c r="H15" s="1">
        <v>290450</v>
      </c>
      <c r="K15" s="6"/>
    </row>
    <row r="16" spans="1:11" x14ac:dyDescent="0.25">
      <c r="A16" t="s">
        <v>0</v>
      </c>
      <c r="B16" t="s">
        <v>5</v>
      </c>
      <c r="C16" s="1">
        <v>76634</v>
      </c>
      <c r="D16" s="1">
        <v>96387</v>
      </c>
      <c r="E16" s="1">
        <v>100413</v>
      </c>
      <c r="F16" s="1">
        <v>90387</v>
      </c>
      <c r="G16" s="1">
        <v>88745</v>
      </c>
      <c r="H16" s="1">
        <v>88208</v>
      </c>
      <c r="K16" s="6"/>
    </row>
    <row r="17" spans="1:11" x14ac:dyDescent="0.25">
      <c r="A17" t="s">
        <v>0</v>
      </c>
      <c r="B17" t="s">
        <v>6</v>
      </c>
      <c r="C17" s="1">
        <v>57850</v>
      </c>
      <c r="D17" s="1">
        <v>66100</v>
      </c>
      <c r="E17" s="1">
        <v>69020</v>
      </c>
      <c r="F17" s="1">
        <v>65352</v>
      </c>
      <c r="G17" s="1">
        <v>66396</v>
      </c>
      <c r="H17" s="1">
        <v>64993</v>
      </c>
      <c r="K17" s="6"/>
    </row>
    <row r="19" spans="1:11" x14ac:dyDescent="0.25">
      <c r="A19" t="s">
        <v>29</v>
      </c>
    </row>
    <row r="20" spans="1:11" x14ac:dyDescent="0.25">
      <c r="A20" t="s">
        <v>30</v>
      </c>
    </row>
    <row r="21" spans="1:11" x14ac:dyDescent="0.25">
      <c r="A21" t="s">
        <v>0</v>
      </c>
    </row>
    <row r="22" spans="1:11" x14ac:dyDescent="0.25">
      <c r="A22" t="s">
        <v>31</v>
      </c>
    </row>
    <row r="23" spans="1:11" x14ac:dyDescent="0.25">
      <c r="A23" t="s">
        <v>32</v>
      </c>
    </row>
    <row r="24" spans="1:11" x14ac:dyDescent="0.25">
      <c r="A24" t="s">
        <v>0</v>
      </c>
    </row>
    <row r="25" spans="1:11" x14ac:dyDescent="0.25">
      <c r="A25" t="s">
        <v>33</v>
      </c>
    </row>
    <row r="26" spans="1:11" x14ac:dyDescent="0.25">
      <c r="A26" t="s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/>
  </sheetViews>
  <sheetFormatPr defaultRowHeight="15" x14ac:dyDescent="0.25"/>
  <cols>
    <col min="1" max="1" width="40.7109375" customWidth="1"/>
    <col min="2" max="2" width="17.7109375" bestFit="1" customWidth="1"/>
    <col min="3" max="3" width="18.85546875" customWidth="1"/>
    <col min="8" max="8" width="11.28515625" customWidth="1"/>
  </cols>
  <sheetData>
    <row r="1" spans="1:18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</row>
    <row r="2" spans="1:18" x14ac:dyDescent="0.25">
      <c r="A2" t="s">
        <v>70</v>
      </c>
      <c r="B2" t="s">
        <v>70</v>
      </c>
      <c r="C2" s="1">
        <v>156230</v>
      </c>
      <c r="D2" s="1">
        <v>326128</v>
      </c>
      <c r="E2" s="1">
        <v>226262</v>
      </c>
      <c r="F2" s="1">
        <v>89310</v>
      </c>
      <c r="G2" s="1">
        <v>50691</v>
      </c>
      <c r="H2" s="1">
        <v>38619</v>
      </c>
      <c r="I2" s="1">
        <v>1172408</v>
      </c>
      <c r="J2" s="1">
        <v>1016151</v>
      </c>
      <c r="K2" s="6">
        <v>0.432</v>
      </c>
      <c r="L2" s="1">
        <v>278169</v>
      </c>
      <c r="M2" s="1">
        <v>320944</v>
      </c>
      <c r="N2" s="1">
        <v>76177</v>
      </c>
      <c r="O2" s="1">
        <v>87891</v>
      </c>
      <c r="P2" s="6">
        <v>0.27400000000000002</v>
      </c>
      <c r="Q2" s="6">
        <v>0.155</v>
      </c>
      <c r="R2" s="7">
        <v>7.5</v>
      </c>
    </row>
    <row r="3" spans="1:18" x14ac:dyDescent="0.25">
      <c r="A3" t="s">
        <v>70</v>
      </c>
      <c r="B3" t="s">
        <v>53</v>
      </c>
      <c r="C3" s="1">
        <v>138387</v>
      </c>
      <c r="D3" s="1">
        <v>36116</v>
      </c>
      <c r="E3" s="1">
        <v>22068</v>
      </c>
      <c r="F3" s="1">
        <v>12118</v>
      </c>
      <c r="G3" s="1">
        <v>6373</v>
      </c>
      <c r="H3" s="1">
        <v>5745</v>
      </c>
      <c r="I3" s="1">
        <v>322213</v>
      </c>
      <c r="J3" s="1">
        <v>191440</v>
      </c>
      <c r="K3" s="6">
        <v>0.47399999999999998</v>
      </c>
      <c r="L3" s="1">
        <v>112088</v>
      </c>
      <c r="M3" s="1">
        <v>188656</v>
      </c>
      <c r="N3" s="1">
        <v>37610</v>
      </c>
      <c r="O3" s="1">
        <v>63301</v>
      </c>
      <c r="P3" s="6">
        <v>0.33600000000000002</v>
      </c>
      <c r="Q3" s="6">
        <v>0.17599999999999999</v>
      </c>
      <c r="R3" s="7">
        <v>2.2999999999999998</v>
      </c>
    </row>
    <row r="4" spans="1:18" x14ac:dyDescent="0.25">
      <c r="A4" t="s">
        <v>70</v>
      </c>
      <c r="B4" t="s">
        <v>54</v>
      </c>
      <c r="C4" s="1">
        <v>14740</v>
      </c>
      <c r="D4" s="1">
        <v>60217</v>
      </c>
      <c r="E4" s="1">
        <v>27242</v>
      </c>
      <c r="F4" s="1">
        <v>12974</v>
      </c>
      <c r="G4" s="1">
        <v>4263</v>
      </c>
      <c r="H4" s="1">
        <v>8712</v>
      </c>
      <c r="I4" s="1">
        <v>281981</v>
      </c>
      <c r="J4" s="1">
        <v>263052</v>
      </c>
      <c r="K4" s="6">
        <v>0.67100000000000004</v>
      </c>
      <c r="L4" s="1">
        <v>213549</v>
      </c>
      <c r="M4" s="1">
        <v>228916</v>
      </c>
      <c r="N4" s="1">
        <v>46012</v>
      </c>
      <c r="O4" s="1">
        <v>49323</v>
      </c>
      <c r="P4" s="6">
        <v>0.215</v>
      </c>
      <c r="Q4" s="6">
        <v>7.0999999999999994E-2</v>
      </c>
      <c r="R4" s="7">
        <v>19.100000000000001</v>
      </c>
    </row>
    <row r="5" spans="1:18" x14ac:dyDescent="0.25">
      <c r="A5" t="s">
        <v>70</v>
      </c>
      <c r="B5" t="s">
        <v>55</v>
      </c>
      <c r="C5" s="1">
        <v>2646</v>
      </c>
      <c r="D5" s="1">
        <v>67132</v>
      </c>
      <c r="E5" s="1">
        <v>43247</v>
      </c>
      <c r="F5" s="1">
        <v>16032</v>
      </c>
      <c r="G5" s="1">
        <v>7356</v>
      </c>
      <c r="H5" s="1">
        <v>8676</v>
      </c>
      <c r="I5" s="1">
        <v>234786</v>
      </c>
      <c r="J5" s="1">
        <v>229023</v>
      </c>
      <c r="K5" s="6">
        <v>0.54100000000000004</v>
      </c>
      <c r="L5" s="1">
        <v>285927</v>
      </c>
      <c r="M5" s="1">
        <v>293122</v>
      </c>
      <c r="N5" s="1">
        <v>68282</v>
      </c>
      <c r="O5" s="1">
        <v>70000</v>
      </c>
      <c r="P5" s="6">
        <v>0.23899999999999999</v>
      </c>
      <c r="Q5" s="6">
        <v>0.11</v>
      </c>
      <c r="R5" s="7">
        <v>88.7</v>
      </c>
    </row>
    <row r="6" spans="1:18" x14ac:dyDescent="0.25">
      <c r="A6" t="s">
        <v>70</v>
      </c>
      <c r="B6" t="s">
        <v>56</v>
      </c>
      <c r="C6" s="1">
        <v>457</v>
      </c>
      <c r="D6" s="1">
        <v>162663</v>
      </c>
      <c r="E6" s="1">
        <v>133705</v>
      </c>
      <c r="F6" s="1">
        <v>48186</v>
      </c>
      <c r="G6" s="1">
        <v>32700</v>
      </c>
      <c r="H6" s="1">
        <v>15486</v>
      </c>
      <c r="I6" s="1">
        <v>333428</v>
      </c>
      <c r="J6" s="1">
        <v>332636</v>
      </c>
      <c r="K6" s="6">
        <v>0.32100000000000001</v>
      </c>
      <c r="L6" s="1">
        <v>487852</v>
      </c>
      <c r="M6" s="1">
        <v>489013</v>
      </c>
      <c r="N6" s="1">
        <v>144517</v>
      </c>
      <c r="O6" s="1">
        <v>144861</v>
      </c>
      <c r="P6" s="6">
        <v>0.29599999999999999</v>
      </c>
      <c r="Q6" s="6">
        <v>0.20100000000000001</v>
      </c>
      <c r="R6" s="7">
        <v>728.9</v>
      </c>
    </row>
    <row r="7" spans="1:18" x14ac:dyDescent="0.25">
      <c r="A7" t="s">
        <v>57</v>
      </c>
      <c r="B7" t="s">
        <v>70</v>
      </c>
      <c r="C7" s="1">
        <v>5133</v>
      </c>
      <c r="D7" s="1">
        <v>112300</v>
      </c>
      <c r="E7" s="1">
        <v>105950</v>
      </c>
      <c r="F7" s="1">
        <v>36957</v>
      </c>
      <c r="G7" s="1">
        <v>27489</v>
      </c>
      <c r="H7" s="1">
        <v>9468</v>
      </c>
      <c r="I7" s="1">
        <v>188999</v>
      </c>
      <c r="J7" s="1">
        <v>185890</v>
      </c>
      <c r="K7" s="6">
        <v>0.25600000000000001</v>
      </c>
      <c r="L7" s="1">
        <v>594182</v>
      </c>
      <c r="M7" s="1">
        <v>604119</v>
      </c>
      <c r="N7" s="1">
        <v>195542</v>
      </c>
      <c r="O7" s="1">
        <v>198813</v>
      </c>
      <c r="P7" s="6">
        <v>0.32900000000000001</v>
      </c>
      <c r="Q7" s="6">
        <v>0.245</v>
      </c>
      <c r="R7" s="7">
        <v>36.799999999999997</v>
      </c>
    </row>
    <row r="8" spans="1:18" x14ac:dyDescent="0.25">
      <c r="A8" t="s">
        <v>58</v>
      </c>
      <c r="B8" t="s">
        <v>70</v>
      </c>
      <c r="C8" s="1">
        <v>28080</v>
      </c>
      <c r="D8" s="1">
        <v>9316</v>
      </c>
      <c r="E8" s="1">
        <v>8501</v>
      </c>
      <c r="F8" s="1">
        <v>3363</v>
      </c>
      <c r="G8" s="1">
        <v>1394</v>
      </c>
      <c r="H8" s="1">
        <v>1969</v>
      </c>
      <c r="I8" s="1">
        <v>90109</v>
      </c>
      <c r="J8" s="1">
        <v>56685</v>
      </c>
      <c r="K8" s="6">
        <v>0.58599999999999997</v>
      </c>
      <c r="L8" s="1">
        <v>103385</v>
      </c>
      <c r="M8" s="1">
        <v>164346</v>
      </c>
      <c r="N8" s="1">
        <v>37322</v>
      </c>
      <c r="O8" s="1">
        <v>59329</v>
      </c>
      <c r="P8" s="6">
        <v>0.36099999999999999</v>
      </c>
      <c r="Q8" s="6">
        <v>0.15</v>
      </c>
      <c r="R8" s="7">
        <v>3.2</v>
      </c>
    </row>
    <row r="9" spans="1:18" x14ac:dyDescent="0.25">
      <c r="A9" t="s">
        <v>59</v>
      </c>
      <c r="B9" t="s">
        <v>70</v>
      </c>
      <c r="C9" s="1">
        <v>37739</v>
      </c>
      <c r="D9" s="1">
        <v>102965</v>
      </c>
      <c r="E9" s="1">
        <v>29852</v>
      </c>
      <c r="F9" s="1">
        <v>15157</v>
      </c>
      <c r="G9" s="1">
        <v>6123</v>
      </c>
      <c r="H9" s="1">
        <v>9034</v>
      </c>
      <c r="I9" s="1">
        <v>325675</v>
      </c>
      <c r="J9" s="1">
        <v>291729</v>
      </c>
      <c r="K9" s="6">
        <v>0.59599999999999997</v>
      </c>
      <c r="L9" s="1">
        <v>316159</v>
      </c>
      <c r="M9" s="1">
        <v>352948</v>
      </c>
      <c r="N9" s="1">
        <v>46541</v>
      </c>
      <c r="O9" s="1">
        <v>51957</v>
      </c>
      <c r="P9" s="6">
        <v>0.14699999999999999</v>
      </c>
      <c r="Q9" s="6">
        <v>5.8999999999999997E-2</v>
      </c>
      <c r="R9" s="7">
        <v>8.6</v>
      </c>
    </row>
    <row r="10" spans="1:18" x14ac:dyDescent="0.25">
      <c r="A10" t="s">
        <v>60</v>
      </c>
      <c r="B10" t="s">
        <v>70</v>
      </c>
      <c r="C10" s="1">
        <v>85278</v>
      </c>
      <c r="D10" s="1">
        <v>101547</v>
      </c>
      <c r="E10" s="1">
        <v>81959</v>
      </c>
      <c r="F10" s="1">
        <v>33833</v>
      </c>
      <c r="G10" s="1">
        <v>15686</v>
      </c>
      <c r="H10" s="1">
        <v>18147</v>
      </c>
      <c r="I10" s="1">
        <v>567624</v>
      </c>
      <c r="J10" s="1">
        <v>481847</v>
      </c>
      <c r="K10" s="6">
        <v>0.53600000000000003</v>
      </c>
      <c r="L10" s="1">
        <v>178898</v>
      </c>
      <c r="M10" s="1">
        <v>210745</v>
      </c>
      <c r="N10" s="1">
        <v>59604</v>
      </c>
      <c r="O10" s="1">
        <v>70215</v>
      </c>
      <c r="P10" s="6">
        <v>0.33300000000000002</v>
      </c>
      <c r="Q10" s="6">
        <v>0.154</v>
      </c>
      <c r="R10" s="7">
        <v>6.7</v>
      </c>
    </row>
    <row r="11" spans="1:18" x14ac:dyDescent="0.25">
      <c r="A11" t="s">
        <v>57</v>
      </c>
      <c r="B11" t="s">
        <v>53</v>
      </c>
      <c r="C11" s="1">
        <v>2754</v>
      </c>
      <c r="D11" s="1">
        <v>3338</v>
      </c>
      <c r="E11" s="1">
        <v>3177</v>
      </c>
      <c r="F11" s="1">
        <v>1281</v>
      </c>
      <c r="G11" s="1">
        <v>876</v>
      </c>
      <c r="H11" s="1">
        <v>405</v>
      </c>
      <c r="I11" s="1">
        <v>12649</v>
      </c>
      <c r="J11" s="1">
        <v>10615</v>
      </c>
      <c r="K11" s="6">
        <v>0.316</v>
      </c>
      <c r="L11" s="1">
        <v>263903</v>
      </c>
      <c r="M11" s="1">
        <v>314471</v>
      </c>
      <c r="N11" s="1">
        <v>101288</v>
      </c>
      <c r="O11" s="1">
        <v>120697</v>
      </c>
      <c r="P11" s="6">
        <v>0.38400000000000001</v>
      </c>
      <c r="Q11" s="6">
        <v>0.26200000000000001</v>
      </c>
      <c r="R11" s="7">
        <v>4.5999999999999996</v>
      </c>
    </row>
    <row r="12" spans="1:18" x14ac:dyDescent="0.25">
      <c r="A12" t="s">
        <v>57</v>
      </c>
      <c r="B12" t="s">
        <v>54</v>
      </c>
      <c r="C12" s="1">
        <v>1709</v>
      </c>
      <c r="D12" s="1">
        <v>8129</v>
      </c>
      <c r="E12" s="1">
        <v>6851</v>
      </c>
      <c r="F12" s="1">
        <v>1900</v>
      </c>
      <c r="G12" s="1">
        <v>661</v>
      </c>
      <c r="H12" s="1">
        <v>1239</v>
      </c>
      <c r="I12" s="1">
        <v>35051</v>
      </c>
      <c r="J12" s="1">
        <v>34056</v>
      </c>
      <c r="K12" s="6">
        <v>0.65200000000000002</v>
      </c>
      <c r="L12" s="1">
        <v>231913</v>
      </c>
      <c r="M12" s="1">
        <v>238688</v>
      </c>
      <c r="N12" s="1">
        <v>54204</v>
      </c>
      <c r="O12" s="1">
        <v>55787</v>
      </c>
      <c r="P12" s="6">
        <v>0.23400000000000001</v>
      </c>
      <c r="Q12" s="6">
        <v>8.1000000000000003E-2</v>
      </c>
      <c r="R12" s="7">
        <v>20.5</v>
      </c>
    </row>
    <row r="13" spans="1:18" x14ac:dyDescent="0.25">
      <c r="A13" t="s">
        <v>57</v>
      </c>
      <c r="B13" t="s">
        <v>55</v>
      </c>
      <c r="C13" s="1">
        <v>522</v>
      </c>
      <c r="D13" s="1">
        <v>23180</v>
      </c>
      <c r="E13" s="1">
        <v>22199</v>
      </c>
      <c r="F13" s="1">
        <v>6277</v>
      </c>
      <c r="G13" s="1">
        <v>3865</v>
      </c>
      <c r="H13" s="1">
        <v>2411</v>
      </c>
      <c r="I13" s="1">
        <v>53185</v>
      </c>
      <c r="J13" s="1">
        <v>53108</v>
      </c>
      <c r="K13" s="6">
        <v>0.38400000000000001</v>
      </c>
      <c r="L13" s="1">
        <v>435837</v>
      </c>
      <c r="M13" s="1">
        <v>436469</v>
      </c>
      <c r="N13" s="1">
        <v>118015</v>
      </c>
      <c r="O13" s="1">
        <v>118186</v>
      </c>
      <c r="P13" s="6">
        <v>0.27100000000000002</v>
      </c>
      <c r="Q13" s="6">
        <v>0.16700000000000001</v>
      </c>
      <c r="R13" s="7">
        <v>101.9</v>
      </c>
    </row>
    <row r="14" spans="1:18" x14ac:dyDescent="0.25">
      <c r="A14" t="s">
        <v>57</v>
      </c>
      <c r="B14" t="s">
        <v>56</v>
      </c>
      <c r="C14" s="1">
        <v>148</v>
      </c>
      <c r="D14" s="1">
        <v>77653</v>
      </c>
      <c r="E14" s="1">
        <v>73722</v>
      </c>
      <c r="F14" s="1">
        <v>27500</v>
      </c>
      <c r="G14" s="1">
        <v>22087</v>
      </c>
      <c r="H14" s="1">
        <v>5412</v>
      </c>
      <c r="I14" s="1">
        <v>88114</v>
      </c>
      <c r="J14" s="1">
        <v>88111</v>
      </c>
      <c r="K14" s="6">
        <v>0.19700000000000001</v>
      </c>
      <c r="L14" s="1">
        <v>881277</v>
      </c>
      <c r="M14" s="1">
        <v>881307</v>
      </c>
      <c r="N14" s="1">
        <v>312091</v>
      </c>
      <c r="O14" s="1">
        <v>312101</v>
      </c>
      <c r="P14" s="6">
        <v>0.35399999999999998</v>
      </c>
      <c r="Q14" s="6">
        <v>0.28399999999999997</v>
      </c>
      <c r="R14" s="7">
        <v>595.4</v>
      </c>
    </row>
    <row r="15" spans="1:18" x14ac:dyDescent="0.25">
      <c r="A15" t="s">
        <v>58</v>
      </c>
      <c r="B15" t="s">
        <v>53</v>
      </c>
      <c r="C15" s="1">
        <v>26805</v>
      </c>
      <c r="D15" s="1">
        <v>3546</v>
      </c>
      <c r="E15" s="1">
        <v>3157</v>
      </c>
      <c r="F15" s="1">
        <v>1866</v>
      </c>
      <c r="G15" s="1">
        <v>1192</v>
      </c>
      <c r="H15" s="1">
        <v>674</v>
      </c>
      <c r="I15" s="1">
        <v>45052</v>
      </c>
      <c r="J15" s="1">
        <v>22013</v>
      </c>
      <c r="K15" s="6">
        <v>0.36099999999999999</v>
      </c>
      <c r="L15" s="1">
        <v>78710</v>
      </c>
      <c r="M15" s="1">
        <v>161086</v>
      </c>
      <c r="N15" s="1">
        <v>41422</v>
      </c>
      <c r="O15" s="1">
        <v>84773</v>
      </c>
      <c r="P15" s="6">
        <v>0.52600000000000002</v>
      </c>
      <c r="Q15" s="6">
        <v>0.33600000000000002</v>
      </c>
      <c r="R15" s="7">
        <v>1.7</v>
      </c>
    </row>
    <row r="16" spans="1:18" x14ac:dyDescent="0.25">
      <c r="A16" t="s">
        <v>58</v>
      </c>
      <c r="B16" t="s">
        <v>54</v>
      </c>
      <c r="C16" s="1">
        <v>1074</v>
      </c>
      <c r="D16" s="1">
        <v>2277</v>
      </c>
      <c r="E16" s="1">
        <v>2003</v>
      </c>
      <c r="F16" s="1">
        <v>697</v>
      </c>
      <c r="G16" s="1">
        <v>142</v>
      </c>
      <c r="H16" s="1">
        <v>555</v>
      </c>
      <c r="I16" s="1">
        <v>23384</v>
      </c>
      <c r="J16" s="1">
        <v>17455</v>
      </c>
      <c r="K16" s="6">
        <v>0.79600000000000004</v>
      </c>
      <c r="L16" s="1">
        <v>97363</v>
      </c>
      <c r="M16" s="1">
        <v>130435</v>
      </c>
      <c r="N16" s="1">
        <v>29787</v>
      </c>
      <c r="O16" s="1">
        <v>39905</v>
      </c>
      <c r="P16" s="6">
        <v>0.30599999999999999</v>
      </c>
      <c r="Q16" s="6">
        <v>6.2E-2</v>
      </c>
      <c r="R16" s="7">
        <v>21.8</v>
      </c>
    </row>
    <row r="17" spans="1:18" x14ac:dyDescent="0.25">
      <c r="A17" t="s">
        <v>58</v>
      </c>
      <c r="B17" t="s">
        <v>55</v>
      </c>
      <c r="C17" s="1">
        <v>190</v>
      </c>
      <c r="D17" s="1">
        <v>2398</v>
      </c>
      <c r="E17" s="1">
        <v>2281</v>
      </c>
      <c r="F17" s="1">
        <v>655</v>
      </c>
      <c r="G17" s="1">
        <v>161</v>
      </c>
      <c r="H17" s="1">
        <v>494</v>
      </c>
      <c r="I17" s="1">
        <v>16568</v>
      </c>
      <c r="J17" s="1">
        <v>12373</v>
      </c>
      <c r="K17" s="6">
        <v>0.755</v>
      </c>
      <c r="L17" s="1">
        <v>144737</v>
      </c>
      <c r="M17" s="1">
        <v>193821</v>
      </c>
      <c r="N17" s="1">
        <v>39521</v>
      </c>
      <c r="O17" s="1">
        <v>52923</v>
      </c>
      <c r="P17" s="6">
        <v>0.27300000000000002</v>
      </c>
      <c r="Q17" s="6">
        <v>6.7000000000000004E-2</v>
      </c>
      <c r="R17" s="7">
        <v>87.2</v>
      </c>
    </row>
    <row r="18" spans="1:18" x14ac:dyDescent="0.25">
      <c r="A18" t="s">
        <v>58</v>
      </c>
      <c r="B18" t="s">
        <v>56</v>
      </c>
      <c r="C18" s="1">
        <v>11</v>
      </c>
      <c r="D18" s="1">
        <v>1095</v>
      </c>
      <c r="E18" s="1">
        <v>1060</v>
      </c>
      <c r="F18" s="1">
        <v>146</v>
      </c>
      <c r="G18" s="1">
        <v>-101</v>
      </c>
      <c r="H18" s="1">
        <v>246</v>
      </c>
      <c r="I18" s="1">
        <v>5105</v>
      </c>
      <c r="J18" s="1">
        <v>4844</v>
      </c>
      <c r="K18" s="6">
        <v>1.6930000000000001</v>
      </c>
      <c r="L18" s="1">
        <v>214509</v>
      </c>
      <c r="M18" s="1">
        <v>226078</v>
      </c>
      <c r="N18" s="1">
        <v>28513</v>
      </c>
      <c r="O18" s="1">
        <v>30051</v>
      </c>
      <c r="P18" s="6">
        <v>0.13300000000000001</v>
      </c>
      <c r="Q18" s="6">
        <v>-9.1999999999999998E-2</v>
      </c>
      <c r="R18" s="7">
        <v>464.1</v>
      </c>
    </row>
    <row r="19" spans="1:18" x14ac:dyDescent="0.25">
      <c r="A19" t="s">
        <v>59</v>
      </c>
      <c r="B19" t="s">
        <v>53</v>
      </c>
      <c r="C19" s="1">
        <v>31898</v>
      </c>
      <c r="D19" s="1">
        <v>14743</v>
      </c>
      <c r="E19" s="1">
        <v>4905</v>
      </c>
      <c r="F19" s="1">
        <v>2724</v>
      </c>
      <c r="G19" s="1">
        <v>1067</v>
      </c>
      <c r="H19" s="1">
        <v>1657</v>
      </c>
      <c r="I19" s="1">
        <v>88193</v>
      </c>
      <c r="J19" s="1">
        <v>59104</v>
      </c>
      <c r="K19" s="6">
        <v>0.60799999999999998</v>
      </c>
      <c r="L19" s="1">
        <v>167171</v>
      </c>
      <c r="M19" s="1">
        <v>249449</v>
      </c>
      <c r="N19" s="1">
        <v>30882</v>
      </c>
      <c r="O19" s="1">
        <v>46081</v>
      </c>
      <c r="P19" s="6">
        <v>0.185</v>
      </c>
      <c r="Q19" s="6">
        <v>7.1999999999999995E-2</v>
      </c>
      <c r="R19" s="7">
        <v>2.8</v>
      </c>
    </row>
    <row r="20" spans="1:18" x14ac:dyDescent="0.25">
      <c r="A20" t="s">
        <v>59</v>
      </c>
      <c r="B20" t="s">
        <v>54</v>
      </c>
      <c r="C20" s="1">
        <v>5114</v>
      </c>
      <c r="D20" s="1">
        <v>34152</v>
      </c>
      <c r="E20" s="1">
        <v>8495</v>
      </c>
      <c r="F20" s="1">
        <v>4272</v>
      </c>
      <c r="G20" s="1">
        <v>1383</v>
      </c>
      <c r="H20" s="1">
        <v>2889</v>
      </c>
      <c r="I20" s="1">
        <v>97186</v>
      </c>
      <c r="J20" s="1">
        <v>92746</v>
      </c>
      <c r="K20" s="6">
        <v>0.67600000000000005</v>
      </c>
      <c r="L20" s="1">
        <v>351412</v>
      </c>
      <c r="M20" s="1">
        <v>368237</v>
      </c>
      <c r="N20" s="1">
        <v>43953</v>
      </c>
      <c r="O20" s="1">
        <v>46058</v>
      </c>
      <c r="P20" s="6">
        <v>0.125</v>
      </c>
      <c r="Q20" s="6">
        <v>0.04</v>
      </c>
      <c r="R20" s="7">
        <v>19</v>
      </c>
    </row>
    <row r="21" spans="1:18" x14ac:dyDescent="0.25">
      <c r="A21" t="s">
        <v>59</v>
      </c>
      <c r="B21" t="s">
        <v>55</v>
      </c>
      <c r="C21" s="1">
        <v>639</v>
      </c>
      <c r="D21" s="1">
        <v>28012</v>
      </c>
      <c r="E21" s="1">
        <v>8787</v>
      </c>
      <c r="F21" s="1">
        <v>3892</v>
      </c>
      <c r="G21" s="1">
        <v>1957</v>
      </c>
      <c r="H21" s="1">
        <v>1935</v>
      </c>
      <c r="I21" s="1">
        <v>55342</v>
      </c>
      <c r="J21" s="1">
        <v>54933</v>
      </c>
      <c r="K21" s="6">
        <v>0.497</v>
      </c>
      <c r="L21" s="1">
        <v>506166</v>
      </c>
      <c r="M21" s="1">
        <v>509936</v>
      </c>
      <c r="N21" s="1">
        <v>70335</v>
      </c>
      <c r="O21" s="1">
        <v>70858</v>
      </c>
      <c r="P21" s="6">
        <v>0.13900000000000001</v>
      </c>
      <c r="Q21" s="6">
        <v>7.0000000000000007E-2</v>
      </c>
      <c r="R21" s="7">
        <v>86.6</v>
      </c>
    </row>
    <row r="22" spans="1:18" x14ac:dyDescent="0.25">
      <c r="A22" t="s">
        <v>59</v>
      </c>
      <c r="B22" t="s">
        <v>56</v>
      </c>
      <c r="C22" s="1">
        <v>88</v>
      </c>
      <c r="D22" s="1">
        <v>26057</v>
      </c>
      <c r="E22" s="1">
        <v>7665</v>
      </c>
      <c r="F22" s="1">
        <v>4270</v>
      </c>
      <c r="G22" s="1">
        <v>1716</v>
      </c>
      <c r="H22" s="1">
        <v>2554</v>
      </c>
      <c r="I22" s="1">
        <v>84954</v>
      </c>
      <c r="J22" s="1">
        <v>84947</v>
      </c>
      <c r="K22" s="6">
        <v>0.59799999999999998</v>
      </c>
      <c r="L22" s="1">
        <v>306722</v>
      </c>
      <c r="M22" s="1">
        <v>306749</v>
      </c>
      <c r="N22" s="1">
        <v>50258</v>
      </c>
      <c r="O22" s="1">
        <v>50262</v>
      </c>
      <c r="P22" s="6">
        <v>0.16400000000000001</v>
      </c>
      <c r="Q22" s="6">
        <v>6.6000000000000003E-2</v>
      </c>
      <c r="R22" s="7">
        <v>963.5</v>
      </c>
    </row>
    <row r="23" spans="1:18" x14ac:dyDescent="0.25">
      <c r="A23" t="s">
        <v>60</v>
      </c>
      <c r="B23" t="s">
        <v>53</v>
      </c>
      <c r="C23" s="1">
        <v>76930</v>
      </c>
      <c r="D23" s="1">
        <v>14489</v>
      </c>
      <c r="E23" s="1">
        <v>10829</v>
      </c>
      <c r="F23" s="1">
        <v>6248</v>
      </c>
      <c r="G23" s="1">
        <v>3239</v>
      </c>
      <c r="H23" s="1">
        <v>3009</v>
      </c>
      <c r="I23" s="1">
        <v>176319</v>
      </c>
      <c r="J23" s="1">
        <v>99708</v>
      </c>
      <c r="K23" s="6">
        <v>0.48199999999999998</v>
      </c>
      <c r="L23" s="1">
        <v>82173</v>
      </c>
      <c r="M23" s="1">
        <v>145312</v>
      </c>
      <c r="N23" s="1">
        <v>35433</v>
      </c>
      <c r="O23" s="1">
        <v>62658</v>
      </c>
      <c r="P23" s="6">
        <v>0.43099999999999999</v>
      </c>
      <c r="Q23" s="6">
        <v>0.224</v>
      </c>
      <c r="R23" s="7">
        <v>2.2999999999999998</v>
      </c>
    </row>
    <row r="24" spans="1:18" x14ac:dyDescent="0.25">
      <c r="A24" t="s">
        <v>60</v>
      </c>
      <c r="B24" t="s">
        <v>54</v>
      </c>
      <c r="C24" s="1">
        <v>6843</v>
      </c>
      <c r="D24" s="1">
        <v>15659</v>
      </c>
      <c r="E24" s="1">
        <v>9893</v>
      </c>
      <c r="F24" s="1">
        <v>6106</v>
      </c>
      <c r="G24" s="1">
        <v>2077</v>
      </c>
      <c r="H24" s="1">
        <v>4029</v>
      </c>
      <c r="I24" s="1">
        <v>126359</v>
      </c>
      <c r="J24" s="1">
        <v>118795</v>
      </c>
      <c r="K24" s="6">
        <v>0.66</v>
      </c>
      <c r="L24" s="1">
        <v>123922</v>
      </c>
      <c r="M24" s="1">
        <v>131813</v>
      </c>
      <c r="N24" s="1">
        <v>48325</v>
      </c>
      <c r="O24" s="1">
        <v>51402</v>
      </c>
      <c r="P24" s="6">
        <v>0.39</v>
      </c>
      <c r="Q24" s="6">
        <v>0.13300000000000001</v>
      </c>
      <c r="R24" s="7">
        <v>18.5</v>
      </c>
    </row>
    <row r="25" spans="1:18" x14ac:dyDescent="0.25">
      <c r="A25" t="s">
        <v>60</v>
      </c>
      <c r="B25" t="s">
        <v>55</v>
      </c>
      <c r="C25" s="1">
        <v>1294</v>
      </c>
      <c r="D25" s="1">
        <v>13541</v>
      </c>
      <c r="E25" s="1">
        <v>9979</v>
      </c>
      <c r="F25" s="1">
        <v>5208</v>
      </c>
      <c r="G25" s="1">
        <v>1372</v>
      </c>
      <c r="H25" s="1">
        <v>3836</v>
      </c>
      <c r="I25" s="1">
        <v>109691</v>
      </c>
      <c r="J25" s="1">
        <v>108610</v>
      </c>
      <c r="K25" s="6">
        <v>0.73699999999999999</v>
      </c>
      <c r="L25" s="1">
        <v>123451</v>
      </c>
      <c r="M25" s="1">
        <v>124679</v>
      </c>
      <c r="N25" s="1">
        <v>47477</v>
      </c>
      <c r="O25" s="1">
        <v>47950</v>
      </c>
      <c r="P25" s="6">
        <v>0.38500000000000001</v>
      </c>
      <c r="Q25" s="6">
        <v>0.10100000000000001</v>
      </c>
      <c r="R25" s="7">
        <v>84.7</v>
      </c>
    </row>
    <row r="26" spans="1:18" x14ac:dyDescent="0.25">
      <c r="A26" t="s">
        <v>60</v>
      </c>
      <c r="B26" t="s">
        <v>56</v>
      </c>
      <c r="C26" s="1">
        <v>210</v>
      </c>
      <c r="D26" s="1">
        <v>57858</v>
      </c>
      <c r="E26" s="1">
        <v>51258</v>
      </c>
      <c r="F26" s="1">
        <v>16271</v>
      </c>
      <c r="G26" s="1">
        <v>8998</v>
      </c>
      <c r="H26" s="1">
        <v>7273</v>
      </c>
      <c r="I26" s="1">
        <v>155255</v>
      </c>
      <c r="J26" s="1">
        <v>154735</v>
      </c>
      <c r="K26" s="6">
        <v>0.44700000000000001</v>
      </c>
      <c r="L26" s="1">
        <v>372666</v>
      </c>
      <c r="M26" s="1">
        <v>373918</v>
      </c>
      <c r="N26" s="1">
        <v>104803</v>
      </c>
      <c r="O26" s="1">
        <v>105155</v>
      </c>
      <c r="P26" s="6">
        <v>0.28100000000000003</v>
      </c>
      <c r="Q26" s="6">
        <v>0.156</v>
      </c>
      <c r="R26" s="7">
        <v>738.3</v>
      </c>
    </row>
    <row r="30" spans="1:18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3:18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3:18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3:18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3:18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3:18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3:18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3:18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3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3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3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3:18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3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3:18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3:18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3:18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3:18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opLeftCell="A18" workbookViewId="0"/>
  </sheetViews>
  <sheetFormatPr defaultRowHeight="15" x14ac:dyDescent="0.25"/>
  <cols>
    <col min="1" max="1" width="13.140625" bestFit="1" customWidth="1"/>
    <col min="2" max="2" width="16.140625" bestFit="1" customWidth="1"/>
    <col min="3" max="3" width="14.7109375" bestFit="1" customWidth="1"/>
    <col min="4" max="4" width="27.28515625" bestFit="1" customWidth="1"/>
    <col min="5" max="5" width="18.28515625" bestFit="1" customWidth="1"/>
    <col min="6" max="6" width="25.5703125" bestFit="1" customWidth="1"/>
    <col min="7" max="7" width="26.7109375" bestFit="1" customWidth="1"/>
    <col min="8" max="8" width="30.7109375" bestFit="1" customWidth="1"/>
    <col min="9" max="9" width="24.28515625" bestFit="1" customWidth="1"/>
    <col min="10" max="10" width="22.7109375" bestFit="1" customWidth="1"/>
    <col min="11" max="11" width="17.28515625" bestFit="1" customWidth="1"/>
    <col min="12" max="12" width="26.28515625" bestFit="1" customWidth="1"/>
    <col min="13" max="13" width="34.140625" bestFit="1" customWidth="1"/>
    <col min="14" max="14" width="28.7109375" bestFit="1" customWidth="1"/>
    <col min="15" max="15" width="29.85546875" bestFit="1" customWidth="1"/>
    <col min="16" max="16" width="24.42578125" bestFit="1" customWidth="1"/>
    <col min="17" max="18" width="6.85546875" bestFit="1" customWidth="1"/>
    <col min="19" max="19" width="11.42578125" bestFit="1" customWidth="1"/>
  </cols>
  <sheetData>
    <row r="1" spans="1:19" x14ac:dyDescent="0.25">
      <c r="A1" t="s">
        <v>73</v>
      </c>
      <c r="B1" t="s">
        <v>69</v>
      </c>
      <c r="C1" t="s">
        <v>74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</row>
    <row r="2" spans="1:19" x14ac:dyDescent="0.25">
      <c r="D2">
        <v>156230</v>
      </c>
      <c r="E2">
        <v>326128</v>
      </c>
      <c r="F2">
        <v>226262</v>
      </c>
      <c r="G2">
        <v>89310</v>
      </c>
      <c r="H2">
        <v>50691</v>
      </c>
      <c r="I2">
        <v>38619</v>
      </c>
      <c r="J2">
        <v>1172408</v>
      </c>
      <c r="K2">
        <v>1016151</v>
      </c>
      <c r="L2">
        <v>0.432</v>
      </c>
      <c r="M2">
        <v>278169</v>
      </c>
      <c r="N2">
        <v>320944</v>
      </c>
      <c r="O2">
        <v>76177</v>
      </c>
      <c r="P2">
        <v>87891</v>
      </c>
      <c r="Q2">
        <v>0.27400000000000002</v>
      </c>
      <c r="R2">
        <v>0.155</v>
      </c>
      <c r="S2">
        <v>7.5</v>
      </c>
    </row>
    <row r="3" spans="1:19" x14ac:dyDescent="0.25">
      <c r="C3" t="s">
        <v>75</v>
      </c>
      <c r="D3">
        <v>30472</v>
      </c>
      <c r="E3">
        <v>28602</v>
      </c>
      <c r="F3">
        <v>20394</v>
      </c>
      <c r="G3">
        <v>8306</v>
      </c>
      <c r="H3">
        <v>3940</v>
      </c>
      <c r="I3">
        <v>4366</v>
      </c>
      <c r="J3">
        <v>149622</v>
      </c>
      <c r="K3">
        <v>113679</v>
      </c>
      <c r="L3">
        <v>0.52600000000000002</v>
      </c>
      <c r="M3">
        <v>191160</v>
      </c>
      <c r="N3">
        <v>251602</v>
      </c>
      <c r="O3">
        <v>55515</v>
      </c>
      <c r="P3">
        <v>73068</v>
      </c>
      <c r="Q3">
        <v>0.28999999999999998</v>
      </c>
      <c r="R3">
        <v>0.13800000000000001</v>
      </c>
      <c r="S3">
        <v>4.9000000000000004</v>
      </c>
    </row>
    <row r="4" spans="1:19" x14ac:dyDescent="0.25">
      <c r="C4" t="s">
        <v>76</v>
      </c>
      <c r="D4">
        <v>1756</v>
      </c>
      <c r="E4">
        <v>26982</v>
      </c>
      <c r="F4">
        <v>11253</v>
      </c>
      <c r="G4">
        <v>5461</v>
      </c>
      <c r="H4">
        <v>1416</v>
      </c>
      <c r="I4">
        <v>4045</v>
      </c>
      <c r="J4">
        <v>122522</v>
      </c>
      <c r="K4">
        <v>121475</v>
      </c>
      <c r="L4">
        <v>0.74099999999999999</v>
      </c>
      <c r="M4">
        <v>220223</v>
      </c>
      <c r="N4">
        <v>222122</v>
      </c>
      <c r="O4">
        <v>44574</v>
      </c>
      <c r="P4">
        <v>44958</v>
      </c>
      <c r="Q4">
        <v>0.20200000000000001</v>
      </c>
      <c r="R4">
        <v>5.1999999999999998E-2</v>
      </c>
      <c r="S4">
        <v>69.8</v>
      </c>
    </row>
    <row r="5" spans="1:19" x14ac:dyDescent="0.25">
      <c r="C5" t="s">
        <v>77</v>
      </c>
      <c r="D5">
        <v>121188</v>
      </c>
      <c r="E5">
        <v>94711</v>
      </c>
      <c r="F5">
        <v>49629</v>
      </c>
      <c r="G5">
        <v>25640</v>
      </c>
      <c r="H5">
        <v>9173</v>
      </c>
      <c r="I5">
        <v>16467</v>
      </c>
      <c r="J5">
        <v>652426</v>
      </c>
      <c r="K5">
        <v>534123</v>
      </c>
      <c r="L5">
        <v>0.64200000000000002</v>
      </c>
      <c r="M5">
        <v>145168</v>
      </c>
      <c r="N5">
        <v>177321</v>
      </c>
      <c r="O5">
        <v>39300</v>
      </c>
      <c r="P5">
        <v>48004</v>
      </c>
      <c r="Q5">
        <v>0.27100000000000002</v>
      </c>
      <c r="R5">
        <v>9.7000000000000003E-2</v>
      </c>
      <c r="S5">
        <v>5.4</v>
      </c>
    </row>
    <row r="6" spans="1:19" x14ac:dyDescent="0.25">
      <c r="C6" t="s">
        <v>78</v>
      </c>
      <c r="D6">
        <v>2813</v>
      </c>
      <c r="E6">
        <v>175833</v>
      </c>
      <c r="F6">
        <v>144986</v>
      </c>
      <c r="G6">
        <v>49903</v>
      </c>
      <c r="H6">
        <v>36162</v>
      </c>
      <c r="I6">
        <v>13740</v>
      </c>
      <c r="J6">
        <v>247838</v>
      </c>
      <c r="K6">
        <v>246874</v>
      </c>
      <c r="L6">
        <v>0.27500000000000002</v>
      </c>
      <c r="M6">
        <v>709467</v>
      </c>
      <c r="N6">
        <v>712235</v>
      </c>
      <c r="O6">
        <v>201352</v>
      </c>
      <c r="P6">
        <v>202137</v>
      </c>
      <c r="Q6">
        <v>0.28399999999999997</v>
      </c>
      <c r="R6">
        <v>0.20599999999999999</v>
      </c>
      <c r="S6">
        <v>88.1</v>
      </c>
    </row>
    <row r="7" spans="1:19" x14ac:dyDescent="0.25">
      <c r="B7" t="s">
        <v>71</v>
      </c>
      <c r="D7">
        <v>152874</v>
      </c>
      <c r="E7">
        <v>147456</v>
      </c>
      <c r="F7">
        <v>85279</v>
      </c>
      <c r="G7">
        <v>39929</v>
      </c>
      <c r="H7">
        <v>14164</v>
      </c>
      <c r="I7">
        <v>25765</v>
      </c>
      <c r="J7">
        <v>920127</v>
      </c>
      <c r="K7">
        <v>765147</v>
      </c>
      <c r="L7">
        <v>0.64500000000000002</v>
      </c>
      <c r="M7">
        <v>160256</v>
      </c>
      <c r="N7">
        <v>192716</v>
      </c>
      <c r="O7">
        <v>43395</v>
      </c>
      <c r="P7">
        <v>52185</v>
      </c>
      <c r="Q7">
        <v>0.27100000000000002</v>
      </c>
      <c r="R7">
        <v>9.6000000000000002E-2</v>
      </c>
      <c r="S7">
        <v>6</v>
      </c>
    </row>
    <row r="8" spans="1:19" x14ac:dyDescent="0.25">
      <c r="B8" t="s">
        <v>79</v>
      </c>
      <c r="D8">
        <v>3356</v>
      </c>
      <c r="E8">
        <v>178672</v>
      </c>
      <c r="F8">
        <v>140983</v>
      </c>
      <c r="G8">
        <v>49381</v>
      </c>
      <c r="H8">
        <v>36527</v>
      </c>
      <c r="I8">
        <v>12854</v>
      </c>
      <c r="J8">
        <v>252281</v>
      </c>
      <c r="K8">
        <v>251004</v>
      </c>
      <c r="L8">
        <v>0.26</v>
      </c>
      <c r="M8">
        <v>708226</v>
      </c>
      <c r="N8">
        <v>711829</v>
      </c>
      <c r="O8">
        <v>195739</v>
      </c>
      <c r="P8">
        <v>196735</v>
      </c>
      <c r="Q8">
        <v>0.27600000000000002</v>
      </c>
      <c r="R8">
        <v>0.20399999999999999</v>
      </c>
      <c r="S8">
        <v>75.2</v>
      </c>
    </row>
    <row r="9" spans="1:19" x14ac:dyDescent="0.25">
      <c r="B9" t="s">
        <v>71</v>
      </c>
      <c r="C9" t="s">
        <v>75</v>
      </c>
      <c r="D9">
        <v>30173</v>
      </c>
      <c r="E9">
        <v>20975</v>
      </c>
      <c r="F9">
        <v>14505</v>
      </c>
      <c r="G9">
        <v>6148</v>
      </c>
      <c r="H9">
        <v>2655</v>
      </c>
      <c r="I9">
        <v>3493</v>
      </c>
      <c r="J9">
        <v>135049</v>
      </c>
      <c r="K9">
        <v>99626</v>
      </c>
      <c r="L9">
        <v>0.56799999999999995</v>
      </c>
      <c r="M9">
        <v>155310</v>
      </c>
      <c r="N9">
        <v>210532</v>
      </c>
      <c r="O9">
        <v>45524</v>
      </c>
      <c r="P9">
        <v>61710</v>
      </c>
      <c r="Q9">
        <v>0.29299999999999998</v>
      </c>
      <c r="R9">
        <v>0.127</v>
      </c>
      <c r="S9">
        <v>4.5</v>
      </c>
    </row>
    <row r="10" spans="1:19" x14ac:dyDescent="0.25">
      <c r="B10" t="s">
        <v>71</v>
      </c>
      <c r="C10" t="s">
        <v>76</v>
      </c>
      <c r="D10">
        <v>1524</v>
      </c>
      <c r="E10">
        <v>13150</v>
      </c>
      <c r="F10">
        <v>6369</v>
      </c>
      <c r="G10">
        <v>3095</v>
      </c>
      <c r="H10">
        <v>553</v>
      </c>
      <c r="I10">
        <v>2542</v>
      </c>
      <c r="J10">
        <v>76660</v>
      </c>
      <c r="K10">
        <v>75621</v>
      </c>
      <c r="L10">
        <v>0.82099999999999995</v>
      </c>
      <c r="M10">
        <v>171536</v>
      </c>
      <c r="N10">
        <v>173891</v>
      </c>
      <c r="O10">
        <v>40370</v>
      </c>
      <c r="P10">
        <v>40924</v>
      </c>
      <c r="Q10">
        <v>0.23499999999999999</v>
      </c>
      <c r="R10">
        <v>4.2000000000000003E-2</v>
      </c>
      <c r="S10">
        <v>50.3</v>
      </c>
    </row>
    <row r="11" spans="1:19" x14ac:dyDescent="0.25">
      <c r="B11" t="s">
        <v>71</v>
      </c>
      <c r="C11" t="s">
        <v>77</v>
      </c>
      <c r="D11">
        <v>119041</v>
      </c>
      <c r="E11">
        <v>74546</v>
      </c>
      <c r="F11">
        <v>37312</v>
      </c>
      <c r="G11">
        <v>19802</v>
      </c>
      <c r="H11">
        <v>6350</v>
      </c>
      <c r="I11">
        <v>13451</v>
      </c>
      <c r="J11">
        <v>582163</v>
      </c>
      <c r="K11">
        <v>464585</v>
      </c>
      <c r="L11">
        <v>0.67900000000000005</v>
      </c>
      <c r="M11">
        <v>128051</v>
      </c>
      <c r="N11">
        <v>160458</v>
      </c>
      <c r="O11">
        <v>34014</v>
      </c>
      <c r="P11">
        <v>42622</v>
      </c>
      <c r="Q11">
        <v>0.26600000000000001</v>
      </c>
      <c r="R11">
        <v>8.5000000000000006E-2</v>
      </c>
      <c r="S11">
        <v>4.9000000000000004</v>
      </c>
    </row>
    <row r="12" spans="1:19" x14ac:dyDescent="0.25">
      <c r="B12" t="s">
        <v>71</v>
      </c>
      <c r="C12" t="s">
        <v>78</v>
      </c>
      <c r="D12">
        <v>2135</v>
      </c>
      <c r="E12">
        <v>38785</v>
      </c>
      <c r="F12">
        <v>27093</v>
      </c>
      <c r="G12">
        <v>10885</v>
      </c>
      <c r="H12">
        <v>4606</v>
      </c>
      <c r="I12">
        <v>6279</v>
      </c>
      <c r="J12">
        <v>126255</v>
      </c>
      <c r="K12">
        <v>125314</v>
      </c>
      <c r="L12">
        <v>0.57699999999999996</v>
      </c>
      <c r="M12">
        <v>307198</v>
      </c>
      <c r="N12">
        <v>309505</v>
      </c>
      <c r="O12">
        <v>86213</v>
      </c>
      <c r="P12">
        <v>86860</v>
      </c>
      <c r="Q12">
        <v>0.28100000000000003</v>
      </c>
      <c r="R12">
        <v>0.11899999999999999</v>
      </c>
      <c r="S12">
        <v>59.1</v>
      </c>
    </row>
    <row r="13" spans="1:19" x14ac:dyDescent="0.25">
      <c r="B13" t="s">
        <v>79</v>
      </c>
      <c r="C13" t="s">
        <v>75</v>
      </c>
      <c r="D13">
        <v>299</v>
      </c>
      <c r="E13">
        <v>7627</v>
      </c>
      <c r="F13">
        <v>5889</v>
      </c>
      <c r="G13">
        <v>2158</v>
      </c>
      <c r="H13">
        <v>1285</v>
      </c>
      <c r="I13">
        <v>874</v>
      </c>
      <c r="J13">
        <v>14573</v>
      </c>
      <c r="K13">
        <v>14052</v>
      </c>
      <c r="L13">
        <v>0.40500000000000003</v>
      </c>
      <c r="M13">
        <v>523389</v>
      </c>
      <c r="N13">
        <v>542772</v>
      </c>
      <c r="O13">
        <v>148107</v>
      </c>
      <c r="P13">
        <v>153592</v>
      </c>
      <c r="Q13">
        <v>0.28299999999999997</v>
      </c>
      <c r="R13">
        <v>0.16800000000000001</v>
      </c>
      <c r="S13">
        <v>48.8</v>
      </c>
    </row>
    <row r="14" spans="1:19" x14ac:dyDescent="0.25">
      <c r="B14" t="s">
        <v>79</v>
      </c>
      <c r="C14" t="s">
        <v>76</v>
      </c>
      <c r="D14">
        <v>232</v>
      </c>
      <c r="E14">
        <v>13832</v>
      </c>
      <c r="F14">
        <v>4884</v>
      </c>
      <c r="G14">
        <v>2367</v>
      </c>
      <c r="H14">
        <v>863</v>
      </c>
      <c r="I14">
        <v>1503</v>
      </c>
      <c r="J14">
        <v>45862</v>
      </c>
      <c r="K14">
        <v>45853</v>
      </c>
      <c r="L14">
        <v>0.63500000000000001</v>
      </c>
      <c r="M14">
        <v>301605</v>
      </c>
      <c r="N14">
        <v>301666</v>
      </c>
      <c r="O14">
        <v>51602</v>
      </c>
      <c r="P14">
        <v>51612</v>
      </c>
      <c r="Q14">
        <v>0.17100000000000001</v>
      </c>
      <c r="R14">
        <v>6.2E-2</v>
      </c>
      <c r="S14">
        <v>197.6</v>
      </c>
    </row>
    <row r="15" spans="1:19" x14ac:dyDescent="0.25">
      <c r="B15" t="s">
        <v>79</v>
      </c>
      <c r="C15" t="s">
        <v>77</v>
      </c>
      <c r="D15">
        <v>2147</v>
      </c>
      <c r="E15">
        <v>20165</v>
      </c>
      <c r="F15">
        <v>12317</v>
      </c>
      <c r="G15">
        <v>5839</v>
      </c>
      <c r="H15">
        <v>2823</v>
      </c>
      <c r="I15">
        <v>3016</v>
      </c>
      <c r="J15">
        <v>70264</v>
      </c>
      <c r="K15">
        <v>69539</v>
      </c>
      <c r="L15">
        <v>0.51700000000000002</v>
      </c>
      <c r="M15">
        <v>286992</v>
      </c>
      <c r="N15">
        <v>289984</v>
      </c>
      <c r="O15">
        <v>83097</v>
      </c>
      <c r="P15">
        <v>83963</v>
      </c>
      <c r="Q15">
        <v>0.28999999999999998</v>
      </c>
      <c r="R15">
        <v>0.14000000000000001</v>
      </c>
      <c r="S15">
        <v>32.700000000000003</v>
      </c>
    </row>
    <row r="16" spans="1:19" x14ac:dyDescent="0.25">
      <c r="B16" t="s">
        <v>79</v>
      </c>
      <c r="C16" t="s">
        <v>78</v>
      </c>
      <c r="D16">
        <v>679</v>
      </c>
      <c r="E16">
        <v>137047</v>
      </c>
      <c r="F16">
        <v>117893</v>
      </c>
      <c r="G16">
        <v>39018</v>
      </c>
      <c r="H16">
        <v>31557</v>
      </c>
      <c r="I16">
        <v>7461</v>
      </c>
      <c r="J16">
        <v>121582</v>
      </c>
      <c r="K16">
        <v>121560</v>
      </c>
      <c r="L16">
        <v>0.191</v>
      </c>
      <c r="M16">
        <v>1127198</v>
      </c>
      <c r="N16">
        <v>1127405</v>
      </c>
      <c r="O16">
        <v>320916</v>
      </c>
      <c r="P16">
        <v>320974</v>
      </c>
      <c r="Q16">
        <v>0.28499999999999998</v>
      </c>
      <c r="R16">
        <v>0.23</v>
      </c>
      <c r="S16">
        <v>179.2</v>
      </c>
    </row>
    <row r="17" spans="1:19" x14ac:dyDescent="0.25">
      <c r="A17" t="s">
        <v>80</v>
      </c>
      <c r="D17">
        <v>155773</v>
      </c>
      <c r="E17">
        <v>163465</v>
      </c>
      <c r="F17">
        <v>92557</v>
      </c>
      <c r="G17">
        <v>41124</v>
      </c>
      <c r="H17">
        <v>17992</v>
      </c>
      <c r="I17">
        <v>23133</v>
      </c>
      <c r="J17">
        <v>838980</v>
      </c>
      <c r="K17">
        <v>683515</v>
      </c>
      <c r="L17">
        <v>0.56299999999999994</v>
      </c>
      <c r="M17">
        <v>194837</v>
      </c>
      <c r="N17">
        <v>239153</v>
      </c>
      <c r="O17">
        <v>49017</v>
      </c>
      <c r="P17">
        <v>60166</v>
      </c>
      <c r="Q17">
        <v>0.252</v>
      </c>
      <c r="R17">
        <v>0.11</v>
      </c>
      <c r="S17">
        <v>5.4</v>
      </c>
    </row>
    <row r="18" spans="1:19" x14ac:dyDescent="0.25">
      <c r="A18" t="s">
        <v>81</v>
      </c>
      <c r="D18">
        <v>457</v>
      </c>
      <c r="E18">
        <v>162663</v>
      </c>
      <c r="F18">
        <v>133705</v>
      </c>
      <c r="G18">
        <v>48186</v>
      </c>
      <c r="H18">
        <v>32700</v>
      </c>
      <c r="I18">
        <v>15486</v>
      </c>
      <c r="J18">
        <v>333428</v>
      </c>
      <c r="K18">
        <v>332636</v>
      </c>
      <c r="L18">
        <v>0.32100000000000001</v>
      </c>
      <c r="M18">
        <v>487852</v>
      </c>
      <c r="N18">
        <v>489013</v>
      </c>
      <c r="O18">
        <v>144517</v>
      </c>
      <c r="P18">
        <v>144861</v>
      </c>
      <c r="Q18">
        <v>0.29599999999999999</v>
      </c>
      <c r="R18">
        <v>0.20100000000000001</v>
      </c>
      <c r="S18">
        <v>728.9</v>
      </c>
    </row>
    <row r="19" spans="1:19" x14ac:dyDescent="0.25">
      <c r="A19" t="s">
        <v>80</v>
      </c>
      <c r="C19" t="s">
        <v>75</v>
      </c>
      <c r="D19">
        <v>30437</v>
      </c>
      <c r="E19">
        <v>21585</v>
      </c>
      <c r="F19">
        <v>16643</v>
      </c>
      <c r="G19">
        <v>7039</v>
      </c>
      <c r="H19">
        <v>3643</v>
      </c>
      <c r="I19">
        <v>3395</v>
      </c>
      <c r="J19">
        <v>122296</v>
      </c>
      <c r="K19">
        <v>86718</v>
      </c>
      <c r="L19">
        <v>0.48199999999999998</v>
      </c>
      <c r="M19">
        <v>176498</v>
      </c>
      <c r="N19">
        <v>248909</v>
      </c>
      <c r="O19">
        <v>57554</v>
      </c>
      <c r="P19">
        <v>81166</v>
      </c>
      <c r="Q19">
        <v>0.32600000000000001</v>
      </c>
      <c r="R19">
        <v>0.16900000000000001</v>
      </c>
      <c r="S19">
        <v>4</v>
      </c>
    </row>
    <row r="20" spans="1:19" x14ac:dyDescent="0.25">
      <c r="A20" t="s">
        <v>80</v>
      </c>
      <c r="C20" t="s">
        <v>76</v>
      </c>
      <c r="D20">
        <v>1693</v>
      </c>
      <c r="E20">
        <v>17980</v>
      </c>
      <c r="F20">
        <v>7009</v>
      </c>
      <c r="G20">
        <v>3033</v>
      </c>
      <c r="H20">
        <v>887</v>
      </c>
      <c r="I20">
        <v>2146</v>
      </c>
      <c r="J20">
        <v>63612</v>
      </c>
      <c r="K20">
        <v>62578</v>
      </c>
      <c r="L20">
        <v>0.70699999999999996</v>
      </c>
      <c r="M20">
        <v>282652</v>
      </c>
      <c r="N20">
        <v>287322</v>
      </c>
      <c r="O20">
        <v>47682</v>
      </c>
      <c r="P20">
        <v>48470</v>
      </c>
      <c r="Q20">
        <v>0.16900000000000001</v>
      </c>
      <c r="R20">
        <v>4.9000000000000002E-2</v>
      </c>
      <c r="S20">
        <v>37.6</v>
      </c>
    </row>
    <row r="21" spans="1:19" x14ac:dyDescent="0.25">
      <c r="A21" t="s">
        <v>80</v>
      </c>
      <c r="C21" t="s">
        <v>77</v>
      </c>
      <c r="D21">
        <v>121030</v>
      </c>
      <c r="E21">
        <v>76244</v>
      </c>
      <c r="F21">
        <v>36843</v>
      </c>
      <c r="G21">
        <v>20415</v>
      </c>
      <c r="H21">
        <v>7653</v>
      </c>
      <c r="I21">
        <v>12762</v>
      </c>
      <c r="J21">
        <v>553587</v>
      </c>
      <c r="K21">
        <v>435476</v>
      </c>
      <c r="L21">
        <v>0.625</v>
      </c>
      <c r="M21">
        <v>137727</v>
      </c>
      <c r="N21">
        <v>175082</v>
      </c>
      <c r="O21">
        <v>36878</v>
      </c>
      <c r="P21">
        <v>46881</v>
      </c>
      <c r="Q21">
        <v>0.26800000000000002</v>
      </c>
      <c r="R21">
        <v>0.1</v>
      </c>
      <c r="S21">
        <v>4.5999999999999996</v>
      </c>
    </row>
    <row r="22" spans="1:19" x14ac:dyDescent="0.25">
      <c r="A22" t="s">
        <v>80</v>
      </c>
      <c r="C22" t="s">
        <v>78</v>
      </c>
      <c r="D22">
        <v>2612</v>
      </c>
      <c r="E22">
        <v>47656</v>
      </c>
      <c r="F22">
        <v>32061</v>
      </c>
      <c r="G22">
        <v>10637</v>
      </c>
      <c r="H22">
        <v>5808</v>
      </c>
      <c r="I22">
        <v>4830</v>
      </c>
      <c r="J22">
        <v>99485</v>
      </c>
      <c r="K22">
        <v>98742</v>
      </c>
      <c r="L22">
        <v>0.45400000000000001</v>
      </c>
      <c r="M22">
        <v>479022</v>
      </c>
      <c r="N22">
        <v>482628</v>
      </c>
      <c r="O22">
        <v>106924</v>
      </c>
      <c r="P22">
        <v>107729</v>
      </c>
      <c r="Q22">
        <v>0.223</v>
      </c>
      <c r="R22">
        <v>0.122</v>
      </c>
      <c r="S22">
        <v>38.1</v>
      </c>
    </row>
    <row r="23" spans="1:19" x14ac:dyDescent="0.25">
      <c r="A23" t="s">
        <v>81</v>
      </c>
      <c r="C23" t="s">
        <v>75</v>
      </c>
      <c r="D23">
        <v>35</v>
      </c>
      <c r="E23">
        <v>7017</v>
      </c>
      <c r="F23">
        <v>3751</v>
      </c>
      <c r="G23">
        <v>1268</v>
      </c>
      <c r="H23">
        <v>296</v>
      </c>
      <c r="I23">
        <v>971</v>
      </c>
      <c r="J23">
        <v>27326</v>
      </c>
      <c r="K23">
        <v>26960</v>
      </c>
      <c r="L23">
        <v>0.76600000000000001</v>
      </c>
      <c r="M23">
        <v>256776</v>
      </c>
      <c r="N23">
        <v>260263</v>
      </c>
      <c r="O23">
        <v>46391</v>
      </c>
      <c r="P23">
        <v>47021</v>
      </c>
      <c r="Q23">
        <v>0.18099999999999999</v>
      </c>
      <c r="R23">
        <v>4.2000000000000003E-2</v>
      </c>
      <c r="S23">
        <v>784.5</v>
      </c>
    </row>
    <row r="24" spans="1:19" x14ac:dyDescent="0.25">
      <c r="A24" t="s">
        <v>81</v>
      </c>
      <c r="C24" t="s">
        <v>76</v>
      </c>
      <c r="D24">
        <v>63</v>
      </c>
      <c r="E24">
        <v>9002</v>
      </c>
      <c r="F24">
        <v>4243</v>
      </c>
      <c r="G24">
        <v>2428</v>
      </c>
      <c r="H24">
        <v>528</v>
      </c>
      <c r="I24">
        <v>1900</v>
      </c>
      <c r="J24">
        <v>58910</v>
      </c>
      <c r="K24">
        <v>58897</v>
      </c>
      <c r="L24">
        <v>0.78200000000000003</v>
      </c>
      <c r="M24">
        <v>152813</v>
      </c>
      <c r="N24">
        <v>152847</v>
      </c>
      <c r="O24">
        <v>41218</v>
      </c>
      <c r="P24">
        <v>41227</v>
      </c>
      <c r="Q24">
        <v>0.27</v>
      </c>
      <c r="R24">
        <v>5.8999999999999997E-2</v>
      </c>
      <c r="S24">
        <v>934.2</v>
      </c>
    </row>
    <row r="25" spans="1:19" x14ac:dyDescent="0.25">
      <c r="A25" t="s">
        <v>81</v>
      </c>
      <c r="C25" t="s">
        <v>77</v>
      </c>
      <c r="D25">
        <v>158</v>
      </c>
      <c r="E25">
        <v>18467</v>
      </c>
      <c r="F25">
        <v>12786</v>
      </c>
      <c r="G25">
        <v>5225</v>
      </c>
      <c r="H25">
        <v>1520</v>
      </c>
      <c r="I25">
        <v>3705</v>
      </c>
      <c r="J25">
        <v>98839</v>
      </c>
      <c r="K25">
        <v>98647</v>
      </c>
      <c r="L25">
        <v>0.70899999999999996</v>
      </c>
      <c r="M25">
        <v>186844</v>
      </c>
      <c r="N25">
        <v>187208</v>
      </c>
      <c r="O25">
        <v>52863</v>
      </c>
      <c r="P25">
        <v>52966</v>
      </c>
      <c r="Q25">
        <v>0.28299999999999997</v>
      </c>
      <c r="R25">
        <v>8.2000000000000003E-2</v>
      </c>
      <c r="S25">
        <v>624.29999999999995</v>
      </c>
    </row>
    <row r="26" spans="1:19" x14ac:dyDescent="0.25">
      <c r="A26" t="s">
        <v>81</v>
      </c>
      <c r="C26" t="s">
        <v>78</v>
      </c>
      <c r="D26">
        <v>201</v>
      </c>
      <c r="E26">
        <v>128177</v>
      </c>
      <c r="F26">
        <v>112924</v>
      </c>
      <c r="G26">
        <v>39265</v>
      </c>
      <c r="H26">
        <v>30355</v>
      </c>
      <c r="I26">
        <v>8910</v>
      </c>
      <c r="J26">
        <v>148352</v>
      </c>
      <c r="K26">
        <v>148132</v>
      </c>
      <c r="L26">
        <v>0.22700000000000001</v>
      </c>
      <c r="M26">
        <v>864004</v>
      </c>
      <c r="N26">
        <v>865288</v>
      </c>
      <c r="O26">
        <v>264675</v>
      </c>
      <c r="P26">
        <v>265068</v>
      </c>
      <c r="Q26">
        <v>0.30599999999999999</v>
      </c>
      <c r="R26">
        <v>0.23699999999999999</v>
      </c>
      <c r="S26">
        <v>737.1</v>
      </c>
    </row>
    <row r="27" spans="1:19" x14ac:dyDescent="0.25">
      <c r="A27" t="s">
        <v>80</v>
      </c>
      <c r="B27" t="s">
        <v>71</v>
      </c>
      <c r="D27">
        <v>152639</v>
      </c>
      <c r="E27">
        <v>105586</v>
      </c>
      <c r="F27">
        <v>56772</v>
      </c>
      <c r="G27">
        <v>27682</v>
      </c>
      <c r="H27">
        <v>9483</v>
      </c>
      <c r="I27">
        <v>18199</v>
      </c>
      <c r="J27">
        <v>749417</v>
      </c>
      <c r="K27">
        <v>595227</v>
      </c>
      <c r="L27">
        <v>0.65700000000000003</v>
      </c>
      <c r="M27">
        <v>140891</v>
      </c>
      <c r="N27">
        <v>177388</v>
      </c>
      <c r="O27">
        <v>36938</v>
      </c>
      <c r="P27">
        <v>46507</v>
      </c>
      <c r="Q27">
        <v>0.26200000000000001</v>
      </c>
      <c r="R27">
        <v>0.09</v>
      </c>
      <c r="S27">
        <v>4.9000000000000004</v>
      </c>
    </row>
    <row r="28" spans="1:19" x14ac:dyDescent="0.25">
      <c r="A28" t="s">
        <v>80</v>
      </c>
      <c r="B28" t="s">
        <v>79</v>
      </c>
      <c r="D28">
        <v>3134</v>
      </c>
      <c r="E28">
        <v>57878</v>
      </c>
      <c r="F28">
        <v>35785</v>
      </c>
      <c r="G28">
        <v>13443</v>
      </c>
      <c r="H28">
        <v>8509</v>
      </c>
      <c r="I28">
        <v>4933</v>
      </c>
      <c r="J28">
        <v>89563</v>
      </c>
      <c r="K28">
        <v>88287</v>
      </c>
      <c r="L28">
        <v>0.36699999999999999</v>
      </c>
      <c r="M28">
        <v>646227</v>
      </c>
      <c r="N28">
        <v>655565</v>
      </c>
      <c r="O28">
        <v>150090</v>
      </c>
      <c r="P28">
        <v>152259</v>
      </c>
      <c r="Q28">
        <v>0.23200000000000001</v>
      </c>
      <c r="R28">
        <v>0.14699999999999999</v>
      </c>
      <c r="S28">
        <v>28.6</v>
      </c>
    </row>
    <row r="29" spans="1:19" x14ac:dyDescent="0.25">
      <c r="A29" t="s">
        <v>81</v>
      </c>
      <c r="B29" t="s">
        <v>71</v>
      </c>
      <c r="D29">
        <v>235</v>
      </c>
      <c r="E29">
        <v>41870</v>
      </c>
      <c r="F29">
        <v>28507</v>
      </c>
      <c r="G29">
        <v>12247</v>
      </c>
      <c r="H29">
        <v>4681</v>
      </c>
      <c r="I29">
        <v>7566</v>
      </c>
      <c r="J29">
        <v>170710</v>
      </c>
      <c r="K29">
        <v>169919</v>
      </c>
      <c r="L29">
        <v>0.61799999999999999</v>
      </c>
      <c r="M29">
        <v>245267</v>
      </c>
      <c r="N29">
        <v>246408</v>
      </c>
      <c r="O29">
        <v>71743</v>
      </c>
      <c r="P29">
        <v>72077</v>
      </c>
      <c r="Q29">
        <v>0.29299999999999998</v>
      </c>
      <c r="R29">
        <v>0.112</v>
      </c>
      <c r="S29">
        <v>725.4</v>
      </c>
    </row>
    <row r="30" spans="1:19" x14ac:dyDescent="0.25">
      <c r="A30" t="s">
        <v>81</v>
      </c>
      <c r="B30" t="s">
        <v>79</v>
      </c>
      <c r="D30">
        <v>222</v>
      </c>
      <c r="E30">
        <v>120794</v>
      </c>
      <c r="F30">
        <v>105198</v>
      </c>
      <c r="G30">
        <v>35939</v>
      </c>
      <c r="H30">
        <v>28018</v>
      </c>
      <c r="I30">
        <v>7921</v>
      </c>
      <c r="J30">
        <v>162718</v>
      </c>
      <c r="K30">
        <v>162717</v>
      </c>
      <c r="L30">
        <v>0.22</v>
      </c>
      <c r="M30">
        <v>742351</v>
      </c>
      <c r="N30">
        <v>742356</v>
      </c>
      <c r="O30">
        <v>220865</v>
      </c>
      <c r="P30">
        <v>220867</v>
      </c>
      <c r="Q30">
        <v>0.29799999999999999</v>
      </c>
      <c r="R30">
        <v>0.23200000000000001</v>
      </c>
      <c r="S30">
        <v>732.5</v>
      </c>
    </row>
    <row r="31" spans="1:19" x14ac:dyDescent="0.25">
      <c r="A31" t="s">
        <v>80</v>
      </c>
      <c r="B31" t="s">
        <v>71</v>
      </c>
      <c r="C31" t="s">
        <v>75</v>
      </c>
      <c r="D31">
        <v>30149</v>
      </c>
      <c r="E31">
        <v>14299</v>
      </c>
      <c r="F31">
        <v>11093</v>
      </c>
      <c r="G31">
        <v>5078</v>
      </c>
      <c r="H31">
        <v>2366</v>
      </c>
      <c r="I31">
        <v>2712</v>
      </c>
      <c r="J31">
        <v>112038</v>
      </c>
      <c r="K31">
        <v>76981</v>
      </c>
      <c r="L31">
        <v>0.53400000000000003</v>
      </c>
      <c r="M31">
        <v>127629</v>
      </c>
      <c r="N31">
        <v>185750</v>
      </c>
      <c r="O31">
        <v>45323</v>
      </c>
      <c r="P31">
        <v>65963</v>
      </c>
      <c r="Q31">
        <v>0.35499999999999998</v>
      </c>
      <c r="R31">
        <v>0.16500000000000001</v>
      </c>
      <c r="S31">
        <v>3.7</v>
      </c>
    </row>
    <row r="32" spans="1:19" x14ac:dyDescent="0.25">
      <c r="A32" t="s">
        <v>80</v>
      </c>
      <c r="B32" t="s">
        <v>71</v>
      </c>
      <c r="C32" t="s">
        <v>76</v>
      </c>
      <c r="D32">
        <v>1488</v>
      </c>
      <c r="E32">
        <v>10399</v>
      </c>
      <c r="F32">
        <v>4610</v>
      </c>
      <c r="G32">
        <v>2044</v>
      </c>
      <c r="H32">
        <v>476</v>
      </c>
      <c r="I32">
        <v>1568</v>
      </c>
      <c r="J32">
        <v>51752</v>
      </c>
      <c r="K32">
        <v>50727</v>
      </c>
      <c r="L32">
        <v>0.76700000000000002</v>
      </c>
      <c r="M32">
        <v>200940</v>
      </c>
      <c r="N32">
        <v>204999</v>
      </c>
      <c r="O32">
        <v>39501</v>
      </c>
      <c r="P32">
        <v>40299</v>
      </c>
      <c r="Q32">
        <v>0.19700000000000001</v>
      </c>
      <c r="R32">
        <v>4.5999999999999999E-2</v>
      </c>
      <c r="S32">
        <v>34.799999999999997</v>
      </c>
    </row>
    <row r="33" spans="1:19" x14ac:dyDescent="0.25">
      <c r="A33" t="s">
        <v>80</v>
      </c>
      <c r="B33" t="s">
        <v>71</v>
      </c>
      <c r="C33" t="s">
        <v>77</v>
      </c>
      <c r="D33">
        <v>118940</v>
      </c>
      <c r="E33">
        <v>61563</v>
      </c>
      <c r="F33">
        <v>28453</v>
      </c>
      <c r="G33">
        <v>16322</v>
      </c>
      <c r="H33">
        <v>5312</v>
      </c>
      <c r="I33">
        <v>11010</v>
      </c>
      <c r="J33">
        <v>520162</v>
      </c>
      <c r="K33">
        <v>402776</v>
      </c>
      <c r="L33">
        <v>0.67500000000000004</v>
      </c>
      <c r="M33">
        <v>118354</v>
      </c>
      <c r="N33">
        <v>152848</v>
      </c>
      <c r="O33">
        <v>31379</v>
      </c>
      <c r="P33">
        <v>40524</v>
      </c>
      <c r="Q33">
        <v>0.26500000000000001</v>
      </c>
      <c r="R33">
        <v>8.5999999999999993E-2</v>
      </c>
      <c r="S33">
        <v>4.4000000000000004</v>
      </c>
    </row>
    <row r="34" spans="1:19" x14ac:dyDescent="0.25">
      <c r="A34" t="s">
        <v>80</v>
      </c>
      <c r="B34" t="s">
        <v>71</v>
      </c>
      <c r="C34" t="s">
        <v>78</v>
      </c>
      <c r="D34">
        <v>2062</v>
      </c>
      <c r="E34">
        <v>19325</v>
      </c>
      <c r="F34">
        <v>12616</v>
      </c>
      <c r="G34">
        <v>4238</v>
      </c>
      <c r="H34">
        <v>1329</v>
      </c>
      <c r="I34">
        <v>2909</v>
      </c>
      <c r="J34">
        <v>65465</v>
      </c>
      <c r="K34">
        <v>64743</v>
      </c>
      <c r="L34">
        <v>0.68600000000000005</v>
      </c>
      <c r="M34">
        <v>295193</v>
      </c>
      <c r="N34">
        <v>298485</v>
      </c>
      <c r="O34">
        <v>64735</v>
      </c>
      <c r="P34">
        <v>65457</v>
      </c>
      <c r="Q34">
        <v>0.219</v>
      </c>
      <c r="R34">
        <v>6.9000000000000006E-2</v>
      </c>
      <c r="S34">
        <v>31.7</v>
      </c>
    </row>
    <row r="35" spans="1:19" x14ac:dyDescent="0.25">
      <c r="A35" t="s">
        <v>80</v>
      </c>
      <c r="B35" t="s">
        <v>79</v>
      </c>
      <c r="C35" t="s">
        <v>75</v>
      </c>
      <c r="D35">
        <v>289</v>
      </c>
      <c r="E35">
        <v>7286</v>
      </c>
      <c r="F35">
        <v>5550</v>
      </c>
      <c r="G35">
        <v>1961</v>
      </c>
      <c r="H35">
        <v>1278</v>
      </c>
      <c r="I35">
        <v>683</v>
      </c>
      <c r="J35">
        <v>10258</v>
      </c>
      <c r="K35">
        <v>9738</v>
      </c>
      <c r="L35">
        <v>0.34799999999999998</v>
      </c>
      <c r="M35">
        <v>710251</v>
      </c>
      <c r="N35">
        <v>748209</v>
      </c>
      <c r="O35">
        <v>191137</v>
      </c>
      <c r="P35">
        <v>201352</v>
      </c>
      <c r="Q35">
        <v>0.26900000000000002</v>
      </c>
      <c r="R35">
        <v>0.17499999999999999</v>
      </c>
      <c r="S35">
        <v>35.5</v>
      </c>
    </row>
    <row r="36" spans="1:19" x14ac:dyDescent="0.25">
      <c r="A36" t="s">
        <v>80</v>
      </c>
      <c r="B36" t="s">
        <v>79</v>
      </c>
      <c r="C36" t="s">
        <v>76</v>
      </c>
      <c r="D36">
        <v>205</v>
      </c>
      <c r="E36">
        <v>7581</v>
      </c>
      <c r="F36">
        <v>2399</v>
      </c>
      <c r="G36">
        <v>989</v>
      </c>
      <c r="H36">
        <v>412</v>
      </c>
      <c r="I36">
        <v>577</v>
      </c>
      <c r="J36">
        <v>11860</v>
      </c>
      <c r="K36">
        <v>11850</v>
      </c>
      <c r="L36">
        <v>0.58399999999999996</v>
      </c>
      <c r="M36">
        <v>639217</v>
      </c>
      <c r="N36">
        <v>639717</v>
      </c>
      <c r="O36">
        <v>83382</v>
      </c>
      <c r="P36">
        <v>83448</v>
      </c>
      <c r="Q36">
        <v>0.13</v>
      </c>
      <c r="R36">
        <v>5.3999999999999999E-2</v>
      </c>
      <c r="S36">
        <v>57.7</v>
      </c>
    </row>
    <row r="37" spans="1:19" x14ac:dyDescent="0.25">
      <c r="A37" t="s">
        <v>80</v>
      </c>
      <c r="B37" t="s">
        <v>79</v>
      </c>
      <c r="C37" t="s">
        <v>77</v>
      </c>
      <c r="D37">
        <v>2090</v>
      </c>
      <c r="E37">
        <v>14680</v>
      </c>
      <c r="F37">
        <v>8390</v>
      </c>
      <c r="G37">
        <v>4093</v>
      </c>
      <c r="H37">
        <v>2341</v>
      </c>
      <c r="I37">
        <v>1753</v>
      </c>
      <c r="J37">
        <v>33425</v>
      </c>
      <c r="K37">
        <v>32700</v>
      </c>
      <c r="L37">
        <v>0.42799999999999999</v>
      </c>
      <c r="M37">
        <v>439208</v>
      </c>
      <c r="N37">
        <v>448943</v>
      </c>
      <c r="O37">
        <v>122466</v>
      </c>
      <c r="P37">
        <v>125181</v>
      </c>
      <c r="Q37">
        <v>0.27900000000000003</v>
      </c>
      <c r="R37">
        <v>0.159</v>
      </c>
      <c r="S37">
        <v>16</v>
      </c>
    </row>
    <row r="38" spans="1:19" x14ac:dyDescent="0.25">
      <c r="A38" t="s">
        <v>80</v>
      </c>
      <c r="B38" t="s">
        <v>79</v>
      </c>
      <c r="C38" t="s">
        <v>78</v>
      </c>
      <c r="D38">
        <v>550</v>
      </c>
      <c r="E38">
        <v>28331</v>
      </c>
      <c r="F38">
        <v>19446</v>
      </c>
      <c r="G38">
        <v>6400</v>
      </c>
      <c r="H38">
        <v>4479</v>
      </c>
      <c r="I38">
        <v>1921</v>
      </c>
      <c r="J38">
        <v>34020</v>
      </c>
      <c r="K38">
        <v>33999</v>
      </c>
      <c r="L38">
        <v>0.3</v>
      </c>
      <c r="M38">
        <v>832762</v>
      </c>
      <c r="N38">
        <v>833283</v>
      </c>
      <c r="O38">
        <v>188108</v>
      </c>
      <c r="P38">
        <v>188226</v>
      </c>
      <c r="Q38">
        <v>0.22600000000000001</v>
      </c>
      <c r="R38">
        <v>0.158</v>
      </c>
      <c r="S38">
        <v>61.9</v>
      </c>
    </row>
    <row r="39" spans="1:19" x14ac:dyDescent="0.25">
      <c r="A39" t="s">
        <v>81</v>
      </c>
      <c r="B39" t="s">
        <v>71</v>
      </c>
      <c r="C39" t="s">
        <v>75</v>
      </c>
      <c r="D39">
        <v>25</v>
      </c>
      <c r="E39">
        <v>6675</v>
      </c>
      <c r="F39">
        <v>3412</v>
      </c>
      <c r="G39">
        <v>1070</v>
      </c>
      <c r="H39">
        <v>289</v>
      </c>
      <c r="I39">
        <v>781</v>
      </c>
      <c r="J39">
        <v>23012</v>
      </c>
      <c r="K39">
        <v>22646</v>
      </c>
      <c r="L39">
        <v>0.72899999999999998</v>
      </c>
      <c r="M39">
        <v>290085</v>
      </c>
      <c r="N39">
        <v>294776</v>
      </c>
      <c r="O39">
        <v>46502</v>
      </c>
      <c r="P39">
        <v>47253</v>
      </c>
      <c r="Q39">
        <v>0.16</v>
      </c>
      <c r="R39">
        <v>4.2999999999999997E-2</v>
      </c>
      <c r="S39">
        <v>933.5</v>
      </c>
    </row>
    <row r="40" spans="1:19" x14ac:dyDescent="0.25">
      <c r="A40" t="s">
        <v>81</v>
      </c>
      <c r="B40" t="s">
        <v>71</v>
      </c>
      <c r="C40" t="s">
        <v>76</v>
      </c>
      <c r="D40">
        <v>36</v>
      </c>
      <c r="E40">
        <v>2751</v>
      </c>
      <c r="F40">
        <v>1759</v>
      </c>
      <c r="G40">
        <v>1050</v>
      </c>
      <c r="H40">
        <v>77</v>
      </c>
      <c r="I40">
        <v>974</v>
      </c>
      <c r="J40">
        <v>24908</v>
      </c>
      <c r="K40">
        <v>24894</v>
      </c>
      <c r="L40">
        <v>0.92700000000000005</v>
      </c>
      <c r="M40">
        <v>110440</v>
      </c>
      <c r="N40">
        <v>110500</v>
      </c>
      <c r="O40">
        <v>42174</v>
      </c>
      <c r="P40">
        <v>42197</v>
      </c>
      <c r="Q40">
        <v>0.38200000000000001</v>
      </c>
      <c r="R40">
        <v>2.8000000000000001E-2</v>
      </c>
      <c r="S40">
        <v>684.1</v>
      </c>
    </row>
    <row r="41" spans="1:19" x14ac:dyDescent="0.25">
      <c r="A41" t="s">
        <v>81</v>
      </c>
      <c r="B41" t="s">
        <v>71</v>
      </c>
      <c r="C41" t="s">
        <v>77</v>
      </c>
      <c r="D41">
        <v>102</v>
      </c>
      <c r="E41">
        <v>12983</v>
      </c>
      <c r="F41">
        <v>8860</v>
      </c>
      <c r="G41">
        <v>3480</v>
      </c>
      <c r="H41">
        <v>1038</v>
      </c>
      <c r="I41">
        <v>2442</v>
      </c>
      <c r="J41">
        <v>62000</v>
      </c>
      <c r="K41">
        <v>61808</v>
      </c>
      <c r="L41">
        <v>0.70199999999999996</v>
      </c>
      <c r="M41">
        <v>209400</v>
      </c>
      <c r="N41">
        <v>210050</v>
      </c>
      <c r="O41">
        <v>56123</v>
      </c>
      <c r="P41">
        <v>56298</v>
      </c>
      <c r="Q41">
        <v>0.26800000000000002</v>
      </c>
      <c r="R41">
        <v>0.08</v>
      </c>
      <c r="S41">
        <v>609.1</v>
      </c>
    </row>
    <row r="42" spans="1:19" x14ac:dyDescent="0.25">
      <c r="A42" t="s">
        <v>81</v>
      </c>
      <c r="B42" t="s">
        <v>71</v>
      </c>
      <c r="C42" t="s">
        <v>78</v>
      </c>
      <c r="D42">
        <v>72</v>
      </c>
      <c r="E42">
        <v>19461</v>
      </c>
      <c r="F42">
        <v>14477</v>
      </c>
      <c r="G42">
        <v>6647</v>
      </c>
      <c r="H42">
        <v>3277</v>
      </c>
      <c r="I42">
        <v>3370</v>
      </c>
      <c r="J42">
        <v>60790</v>
      </c>
      <c r="K42">
        <v>60571</v>
      </c>
      <c r="L42">
        <v>0.50700000000000001</v>
      </c>
      <c r="M42">
        <v>320126</v>
      </c>
      <c r="N42">
        <v>321283</v>
      </c>
      <c r="O42">
        <v>109343</v>
      </c>
      <c r="P42">
        <v>109738</v>
      </c>
      <c r="Q42">
        <v>0.34200000000000003</v>
      </c>
      <c r="R42">
        <v>0.16800000000000001</v>
      </c>
      <c r="S42">
        <v>838.8</v>
      </c>
    </row>
    <row r="43" spans="1:19" x14ac:dyDescent="0.25">
      <c r="A43" t="s">
        <v>81</v>
      </c>
      <c r="B43" t="s">
        <v>79</v>
      </c>
      <c r="C43" t="s">
        <v>75</v>
      </c>
      <c r="D43">
        <v>10</v>
      </c>
      <c r="E43">
        <v>341</v>
      </c>
      <c r="F43">
        <v>340</v>
      </c>
      <c r="G43">
        <v>198</v>
      </c>
      <c r="H43">
        <v>7</v>
      </c>
      <c r="I43">
        <v>191</v>
      </c>
      <c r="J43">
        <v>4315</v>
      </c>
      <c r="K43">
        <v>4315</v>
      </c>
      <c r="L43">
        <v>0.96499999999999997</v>
      </c>
      <c r="M43">
        <v>79121</v>
      </c>
      <c r="N43">
        <v>79121</v>
      </c>
      <c r="O43">
        <v>45802</v>
      </c>
      <c r="P43">
        <v>45802</v>
      </c>
      <c r="Q43">
        <v>0.57899999999999996</v>
      </c>
      <c r="R43">
        <v>0.02</v>
      </c>
      <c r="S43">
        <v>423.7</v>
      </c>
    </row>
    <row r="44" spans="1:19" x14ac:dyDescent="0.25">
      <c r="A44" t="s">
        <v>81</v>
      </c>
      <c r="B44" t="s">
        <v>79</v>
      </c>
      <c r="C44" t="s">
        <v>76</v>
      </c>
      <c r="D44">
        <v>27</v>
      </c>
      <c r="E44">
        <v>6251</v>
      </c>
      <c r="F44">
        <v>2485</v>
      </c>
      <c r="G44">
        <v>1378</v>
      </c>
      <c r="H44">
        <v>452</v>
      </c>
      <c r="I44">
        <v>926</v>
      </c>
      <c r="J44">
        <v>34003</v>
      </c>
      <c r="K44">
        <v>34003</v>
      </c>
      <c r="L44">
        <v>0.67200000000000004</v>
      </c>
      <c r="M44">
        <v>183851</v>
      </c>
      <c r="N44">
        <v>183851</v>
      </c>
      <c r="O44">
        <v>40518</v>
      </c>
      <c r="P44">
        <v>40518</v>
      </c>
      <c r="Q44">
        <v>0.22</v>
      </c>
      <c r="R44">
        <v>7.1999999999999995E-2</v>
      </c>
      <c r="S44">
        <v>1276</v>
      </c>
    </row>
    <row r="45" spans="1:19" x14ac:dyDescent="0.25">
      <c r="A45" t="s">
        <v>81</v>
      </c>
      <c r="B45" t="s">
        <v>79</v>
      </c>
      <c r="C45" t="s">
        <v>77</v>
      </c>
      <c r="D45">
        <v>57</v>
      </c>
      <c r="E45">
        <v>5485</v>
      </c>
      <c r="F45">
        <v>3927</v>
      </c>
      <c r="G45">
        <v>1745</v>
      </c>
      <c r="H45">
        <v>482</v>
      </c>
      <c r="I45">
        <v>1263</v>
      </c>
      <c r="J45">
        <v>36839</v>
      </c>
      <c r="K45">
        <v>36839</v>
      </c>
      <c r="L45">
        <v>0.72399999999999998</v>
      </c>
      <c r="M45">
        <v>148882</v>
      </c>
      <c r="N45">
        <v>148882</v>
      </c>
      <c r="O45">
        <v>47376</v>
      </c>
      <c r="P45">
        <v>47376</v>
      </c>
      <c r="Q45">
        <v>0.318</v>
      </c>
      <c r="R45">
        <v>8.7999999999999995E-2</v>
      </c>
      <c r="S45">
        <v>651.70000000000005</v>
      </c>
    </row>
    <row r="46" spans="1:19" x14ac:dyDescent="0.25">
      <c r="A46" t="s">
        <v>81</v>
      </c>
      <c r="B46" t="s">
        <v>79</v>
      </c>
      <c r="C46" t="s">
        <v>78</v>
      </c>
      <c r="D46">
        <v>129</v>
      </c>
      <c r="E46">
        <v>108716</v>
      </c>
      <c r="F46">
        <v>98447</v>
      </c>
      <c r="G46">
        <v>32618</v>
      </c>
      <c r="H46">
        <v>27078</v>
      </c>
      <c r="I46">
        <v>5540</v>
      </c>
      <c r="J46">
        <v>87562</v>
      </c>
      <c r="K46">
        <v>87561</v>
      </c>
      <c r="L46">
        <v>0.17</v>
      </c>
      <c r="M46">
        <v>1241595</v>
      </c>
      <c r="N46">
        <v>1241610</v>
      </c>
      <c r="O46">
        <v>372515</v>
      </c>
      <c r="P46">
        <v>372520</v>
      </c>
      <c r="Q46">
        <v>0.3</v>
      </c>
      <c r="R46">
        <v>0.249</v>
      </c>
      <c r="S46">
        <v>679.9</v>
      </c>
    </row>
    <row r="49" spans="1:10" x14ac:dyDescent="0.25">
      <c r="D49" t="s">
        <v>37</v>
      </c>
      <c r="E49" t="s">
        <v>38</v>
      </c>
      <c r="F49" t="s">
        <v>39</v>
      </c>
      <c r="G49" t="s">
        <v>40</v>
      </c>
      <c r="H49" t="s">
        <v>41</v>
      </c>
      <c r="I49" t="s">
        <v>42</v>
      </c>
      <c r="J49" t="s">
        <v>43</v>
      </c>
    </row>
    <row r="50" spans="1:10" x14ac:dyDescent="0.25">
      <c r="A50" t="s">
        <v>82</v>
      </c>
      <c r="B50" t="s">
        <v>83</v>
      </c>
      <c r="C50" t="s">
        <v>84</v>
      </c>
      <c r="D50" s="1">
        <f>SUM(D31:D32,D34)</f>
        <v>33699</v>
      </c>
      <c r="E50" s="1">
        <f t="shared" ref="E50:J50" si="0">SUM(E31:E32,E34)</f>
        <v>44023</v>
      </c>
      <c r="F50" s="1">
        <f t="shared" si="0"/>
        <v>28319</v>
      </c>
      <c r="G50" s="1">
        <f t="shared" si="0"/>
        <v>11360</v>
      </c>
      <c r="H50" s="1">
        <f t="shared" si="0"/>
        <v>4171</v>
      </c>
      <c r="I50" s="1">
        <f t="shared" si="0"/>
        <v>7189</v>
      </c>
      <c r="J50" s="1">
        <f t="shared" si="0"/>
        <v>229255</v>
      </c>
    </row>
    <row r="51" spans="1:10" x14ac:dyDescent="0.25">
      <c r="A51" t="s">
        <v>82</v>
      </c>
      <c r="B51" t="s">
        <v>83</v>
      </c>
      <c r="C51" t="s">
        <v>85</v>
      </c>
      <c r="D51" s="1">
        <f>D33</f>
        <v>118940</v>
      </c>
      <c r="E51" s="1">
        <f t="shared" ref="E51:J51" si="1">E33</f>
        <v>61563</v>
      </c>
      <c r="F51" s="1">
        <f t="shared" si="1"/>
        <v>28453</v>
      </c>
      <c r="G51" s="1">
        <f t="shared" si="1"/>
        <v>16322</v>
      </c>
      <c r="H51" s="1">
        <f t="shared" si="1"/>
        <v>5312</v>
      </c>
      <c r="I51" s="1">
        <f t="shared" si="1"/>
        <v>11010</v>
      </c>
      <c r="J51" s="1">
        <f t="shared" si="1"/>
        <v>520162</v>
      </c>
    </row>
    <row r="52" spans="1:10" x14ac:dyDescent="0.25">
      <c r="A52" t="s">
        <v>82</v>
      </c>
      <c r="B52" t="s">
        <v>86</v>
      </c>
      <c r="C52" t="s">
        <v>84</v>
      </c>
      <c r="D52" s="1">
        <f>SUM(D35,D36,D38)</f>
        <v>1044</v>
      </c>
      <c r="E52" s="1">
        <f t="shared" ref="E52:J52" si="2">SUM(E35,E36,E38)</f>
        <v>43198</v>
      </c>
      <c r="F52" s="1">
        <f t="shared" si="2"/>
        <v>27395</v>
      </c>
      <c r="G52" s="1">
        <f t="shared" si="2"/>
        <v>9350</v>
      </c>
      <c r="H52" s="1">
        <f t="shared" si="2"/>
        <v>6169</v>
      </c>
      <c r="I52" s="1">
        <f t="shared" si="2"/>
        <v>3181</v>
      </c>
      <c r="J52" s="1">
        <f t="shared" si="2"/>
        <v>56138</v>
      </c>
    </row>
    <row r="53" spans="1:10" x14ac:dyDescent="0.25">
      <c r="A53" t="s">
        <v>82</v>
      </c>
      <c r="B53" t="s">
        <v>86</v>
      </c>
      <c r="C53" t="s">
        <v>85</v>
      </c>
      <c r="D53" s="1">
        <f>D37</f>
        <v>2090</v>
      </c>
      <c r="E53" s="1">
        <f t="shared" ref="E53:J53" si="3">E37</f>
        <v>14680</v>
      </c>
      <c r="F53" s="1">
        <f t="shared" si="3"/>
        <v>8390</v>
      </c>
      <c r="G53" s="1">
        <f t="shared" si="3"/>
        <v>4093</v>
      </c>
      <c r="H53" s="1">
        <f t="shared" si="3"/>
        <v>2341</v>
      </c>
      <c r="I53" s="1">
        <f t="shared" si="3"/>
        <v>1753</v>
      </c>
      <c r="J53" s="1">
        <f t="shared" si="3"/>
        <v>33425</v>
      </c>
    </row>
    <row r="55" spans="1:10" x14ac:dyDescent="0.25">
      <c r="D55" s="1">
        <f>SUM(D50:D53)</f>
        <v>155773</v>
      </c>
      <c r="E55" s="1">
        <f t="shared" ref="E55:J55" si="4">SUM(E50:E53)</f>
        <v>163464</v>
      </c>
      <c r="F55" s="1">
        <f t="shared" si="4"/>
        <v>92557</v>
      </c>
      <c r="G55" s="1">
        <f t="shared" si="4"/>
        <v>41125</v>
      </c>
      <c r="H55" s="1">
        <f t="shared" si="4"/>
        <v>17993</v>
      </c>
      <c r="I55" s="1">
        <f t="shared" si="4"/>
        <v>23133</v>
      </c>
      <c r="J55" s="1">
        <f t="shared" si="4"/>
        <v>838980</v>
      </c>
    </row>
  </sheetData>
  <pageMargins left="0.7" right="0.7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/>
  </sheetViews>
  <sheetFormatPr defaultRowHeight="15" x14ac:dyDescent="0.25"/>
  <cols>
    <col min="1" max="1" width="18" bestFit="1" customWidth="1"/>
    <col min="2" max="2" width="18.5703125" customWidth="1"/>
    <col min="3" max="3" width="23.28515625" bestFit="1" customWidth="1"/>
  </cols>
  <sheetData>
    <row r="2" spans="1:4" x14ac:dyDescent="0.25">
      <c r="A2" s="4" t="s">
        <v>92</v>
      </c>
    </row>
    <row r="4" spans="1:4" x14ac:dyDescent="0.25">
      <c r="A4" s="11"/>
      <c r="B4" s="12" t="s">
        <v>62</v>
      </c>
      <c r="C4" s="12" t="s">
        <v>91</v>
      </c>
    </row>
    <row r="5" spans="1:4" x14ac:dyDescent="0.25">
      <c r="A5" s="11" t="s">
        <v>87</v>
      </c>
      <c r="B5" s="9">
        <v>11360</v>
      </c>
      <c r="C5" s="9">
        <v>49551.809120847967</v>
      </c>
      <c r="D5" s="1"/>
    </row>
    <row r="6" spans="1:4" x14ac:dyDescent="0.25">
      <c r="A6" s="11" t="s">
        <v>88</v>
      </c>
      <c r="B6" s="9">
        <v>16322</v>
      </c>
      <c r="C6" s="9">
        <v>31378.685870940204</v>
      </c>
      <c r="D6" s="1"/>
    </row>
    <row r="7" spans="1:4" x14ac:dyDescent="0.25">
      <c r="A7" s="11" t="s">
        <v>89</v>
      </c>
      <c r="B7" s="9">
        <v>9350</v>
      </c>
      <c r="C7" s="9">
        <v>166553.84944244538</v>
      </c>
      <c r="D7" s="1"/>
    </row>
    <row r="8" spans="1:4" x14ac:dyDescent="0.25">
      <c r="A8" s="11" t="s">
        <v>90</v>
      </c>
      <c r="B8" s="9">
        <v>4093</v>
      </c>
      <c r="C8" s="9">
        <v>122453.25355272999</v>
      </c>
      <c r="D8" s="1"/>
    </row>
    <row r="9" spans="1:4" x14ac:dyDescent="0.25">
      <c r="A9" s="11"/>
      <c r="B9" s="9"/>
      <c r="C9" s="9"/>
      <c r="D9" s="1"/>
    </row>
    <row r="10" spans="1:4" x14ac:dyDescent="0.25">
      <c r="A10" s="12" t="s">
        <v>93</v>
      </c>
      <c r="B10" s="13">
        <v>41124</v>
      </c>
      <c r="C10" s="13">
        <v>49017.855014422275</v>
      </c>
      <c r="D1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workbookViewId="0">
      <selection sqref="A1:XFD1048576"/>
    </sheetView>
  </sheetViews>
  <sheetFormatPr defaultColWidth="11.28515625" defaultRowHeight="15" x14ac:dyDescent="0.25"/>
  <cols>
    <col min="1" max="1" width="18.140625" customWidth="1"/>
    <col min="2" max="13" width="13.5703125" customWidth="1"/>
  </cols>
  <sheetData>
    <row r="2" spans="1:13" x14ac:dyDescent="0.25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19</v>
      </c>
      <c r="K4" s="4"/>
      <c r="L4" s="4" t="s">
        <v>20</v>
      </c>
      <c r="M4" s="4"/>
    </row>
    <row r="5" spans="1:13" s="3" customFormat="1" ht="30.75" customHeight="1" x14ac:dyDescent="0.25">
      <c r="A5" s="5"/>
      <c r="B5" s="5" t="s">
        <v>21</v>
      </c>
      <c r="C5" s="5" t="s">
        <v>22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22</v>
      </c>
      <c r="J5" s="5" t="s">
        <v>21</v>
      </c>
      <c r="K5" s="5" t="s">
        <v>22</v>
      </c>
      <c r="L5" s="5" t="s">
        <v>21</v>
      </c>
      <c r="M5" s="5" t="s">
        <v>22</v>
      </c>
    </row>
    <row r="6" spans="1:13" s="3" customFormat="1" ht="12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4" t="s">
        <v>23</v>
      </c>
      <c r="B7" s="1">
        <v>11465</v>
      </c>
      <c r="C7" s="1">
        <v>23139</v>
      </c>
      <c r="D7" s="1">
        <v>35658</v>
      </c>
      <c r="E7" s="1">
        <v>57408</v>
      </c>
      <c r="F7" s="1">
        <v>37132</v>
      </c>
      <c r="G7" s="1">
        <v>88149</v>
      </c>
      <c r="H7" s="1">
        <v>82602</v>
      </c>
      <c r="I7" s="1">
        <v>152863</v>
      </c>
      <c r="J7" s="1">
        <v>4795</v>
      </c>
      <c r="K7" s="1">
        <v>8080</v>
      </c>
      <c r="L7" s="1">
        <v>171652</v>
      </c>
      <c r="M7" s="1">
        <v>329639</v>
      </c>
    </row>
    <row r="8" spans="1:13" x14ac:dyDescent="0.25">
      <c r="A8" s="4" t="s">
        <v>24</v>
      </c>
      <c r="B8" s="1">
        <v>1690</v>
      </c>
      <c r="C8" s="1">
        <v>35356</v>
      </c>
      <c r="D8" s="1">
        <v>1011</v>
      </c>
      <c r="E8" s="1">
        <v>17331</v>
      </c>
      <c r="F8" s="1">
        <v>5140</v>
      </c>
      <c r="G8" s="1">
        <v>95586</v>
      </c>
      <c r="H8" s="1">
        <v>6185</v>
      </c>
      <c r="I8" s="1">
        <v>118776</v>
      </c>
      <c r="J8" s="1">
        <v>496</v>
      </c>
      <c r="K8" s="1">
        <v>9672</v>
      </c>
      <c r="L8" s="1">
        <v>14522</v>
      </c>
      <c r="M8" s="1">
        <v>276721</v>
      </c>
    </row>
    <row r="9" spans="1:13" x14ac:dyDescent="0.25">
      <c r="A9" s="4" t="s">
        <v>25</v>
      </c>
      <c r="B9" s="1">
        <v>529</v>
      </c>
      <c r="C9" s="1">
        <v>54096</v>
      </c>
      <c r="D9" s="1">
        <v>69</v>
      </c>
      <c r="E9" s="1">
        <v>6720</v>
      </c>
      <c r="F9" s="1">
        <v>608</v>
      </c>
      <c r="G9" s="1">
        <v>54360</v>
      </c>
      <c r="H9" s="1">
        <v>1110</v>
      </c>
      <c r="I9" s="1">
        <v>105710</v>
      </c>
      <c r="J9" s="1">
        <v>105</v>
      </c>
      <c r="K9" s="1">
        <v>11583</v>
      </c>
      <c r="L9" s="1">
        <v>2421</v>
      </c>
      <c r="M9" s="1">
        <v>232469</v>
      </c>
    </row>
    <row r="10" spans="1:13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 t="s">
        <v>63</v>
      </c>
      <c r="B11" s="1">
        <f>SUM(B7:B9)</f>
        <v>13684</v>
      </c>
      <c r="C11" s="1">
        <f t="shared" ref="C11:M11" si="0">SUM(C7:C9)</f>
        <v>112591</v>
      </c>
      <c r="D11" s="1">
        <f t="shared" si="0"/>
        <v>36738</v>
      </c>
      <c r="E11" s="1">
        <f t="shared" si="0"/>
        <v>81459</v>
      </c>
      <c r="F11" s="1">
        <f t="shared" si="0"/>
        <v>42880</v>
      </c>
      <c r="G11" s="1">
        <f t="shared" si="0"/>
        <v>238095</v>
      </c>
      <c r="H11" s="1">
        <f t="shared" si="0"/>
        <v>89897</v>
      </c>
      <c r="I11" s="1">
        <f t="shared" si="0"/>
        <v>377349</v>
      </c>
      <c r="J11" s="1">
        <f t="shared" si="0"/>
        <v>5396</v>
      </c>
      <c r="K11" s="1">
        <f t="shared" si="0"/>
        <v>29335</v>
      </c>
      <c r="L11" s="1">
        <f t="shared" si="0"/>
        <v>188595</v>
      </c>
      <c r="M11" s="1">
        <f t="shared" si="0"/>
        <v>838829</v>
      </c>
    </row>
    <row r="12" spans="1:13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4" t="s">
        <v>26</v>
      </c>
      <c r="B13" s="1">
        <v>138</v>
      </c>
      <c r="C13" s="1">
        <v>89921</v>
      </c>
      <c r="D13" s="1">
        <v>9</v>
      </c>
      <c r="E13" s="1">
        <v>3847</v>
      </c>
      <c r="F13" s="1">
        <v>86</v>
      </c>
      <c r="G13" s="1">
        <v>88208</v>
      </c>
      <c r="H13" s="1">
        <v>169</v>
      </c>
      <c r="I13" s="1">
        <v>137249</v>
      </c>
      <c r="J13" s="1">
        <v>58</v>
      </c>
      <c r="K13" s="1">
        <v>64993</v>
      </c>
      <c r="L13" s="1">
        <v>460</v>
      </c>
      <c r="M13" s="1">
        <v>384218</v>
      </c>
    </row>
    <row r="14" spans="1:13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4" t="s">
        <v>14</v>
      </c>
      <c r="B15" s="1">
        <v>13822</v>
      </c>
      <c r="C15" s="1">
        <v>202512</v>
      </c>
      <c r="D15" s="1">
        <v>36747</v>
      </c>
      <c r="E15" s="1">
        <v>85306</v>
      </c>
      <c r="F15" s="1">
        <v>42966</v>
      </c>
      <c r="G15" s="1">
        <v>326303</v>
      </c>
      <c r="H15" s="1">
        <v>90066</v>
      </c>
      <c r="I15" s="1">
        <v>514598</v>
      </c>
      <c r="J15" s="1">
        <v>5454</v>
      </c>
      <c r="K15" s="1">
        <v>94328</v>
      </c>
      <c r="L15" s="1">
        <v>189055</v>
      </c>
      <c r="M15" s="1">
        <v>1223047</v>
      </c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6"/>
      <c r="M18" s="6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8"/>
  <sheetViews>
    <sheetView workbookViewId="0">
      <selection activeCell="K21" sqref="K21"/>
    </sheetView>
  </sheetViews>
  <sheetFormatPr defaultRowHeight="15" x14ac:dyDescent="0.25"/>
  <cols>
    <col min="1" max="1" width="17.7109375" bestFit="1" customWidth="1"/>
    <col min="2" max="11" width="14.28515625" customWidth="1"/>
    <col min="12" max="12" width="10.140625" bestFit="1" customWidth="1"/>
    <col min="14" max="14" width="16.28515625" bestFit="1" customWidth="1"/>
    <col min="15" max="24" width="10.7109375" customWidth="1"/>
  </cols>
  <sheetData>
    <row r="2" spans="1:24" x14ac:dyDescent="0.25">
      <c r="A2" s="4" t="s">
        <v>95</v>
      </c>
    </row>
    <row r="3" spans="1:24" x14ac:dyDescent="0.25">
      <c r="A3" s="4"/>
    </row>
    <row r="4" spans="1:24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20</v>
      </c>
      <c r="K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4"/>
      <c r="B5" s="4" t="s">
        <v>61</v>
      </c>
      <c r="C5" s="4" t="s">
        <v>62</v>
      </c>
      <c r="D5" s="4" t="s">
        <v>61</v>
      </c>
      <c r="E5" s="4" t="s">
        <v>62</v>
      </c>
      <c r="F5" s="4" t="s">
        <v>61</v>
      </c>
      <c r="G5" s="4" t="s">
        <v>62</v>
      </c>
      <c r="H5" s="4" t="s">
        <v>61</v>
      </c>
      <c r="I5" s="4" t="s">
        <v>62</v>
      </c>
      <c r="J5" s="4" t="s">
        <v>61</v>
      </c>
      <c r="K5" s="4" t="s">
        <v>62</v>
      </c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4" x14ac:dyDescent="0.25">
      <c r="A7" s="4" t="s">
        <v>23</v>
      </c>
      <c r="B7" s="9">
        <v>3338</v>
      </c>
      <c r="C7" s="9">
        <v>1281</v>
      </c>
      <c r="D7" s="9">
        <v>3546</v>
      </c>
      <c r="E7" s="9">
        <v>1866</v>
      </c>
      <c r="F7" s="9">
        <v>14743</v>
      </c>
      <c r="G7" s="9">
        <v>2724</v>
      </c>
      <c r="H7" s="9">
        <v>14489</v>
      </c>
      <c r="I7" s="9">
        <v>6248</v>
      </c>
      <c r="J7" s="9">
        <v>36116</v>
      </c>
      <c r="K7" s="9">
        <v>12118</v>
      </c>
      <c r="M7" s="1"/>
      <c r="N7" s="4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4" t="s">
        <v>24</v>
      </c>
      <c r="B8" s="9">
        <v>8129</v>
      </c>
      <c r="C8" s="9">
        <v>1900</v>
      </c>
      <c r="D8" s="9">
        <v>2277</v>
      </c>
      <c r="E8" s="9">
        <v>697</v>
      </c>
      <c r="F8" s="9">
        <v>34152</v>
      </c>
      <c r="G8" s="9">
        <v>4272</v>
      </c>
      <c r="H8" s="9">
        <v>15659</v>
      </c>
      <c r="I8" s="9">
        <v>6106</v>
      </c>
      <c r="J8" s="9">
        <v>60217</v>
      </c>
      <c r="K8" s="9">
        <v>12974</v>
      </c>
      <c r="M8" s="1"/>
      <c r="N8" s="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 t="s">
        <v>25</v>
      </c>
      <c r="B9" s="9">
        <v>23180</v>
      </c>
      <c r="C9" s="9">
        <v>6277</v>
      </c>
      <c r="D9" s="9">
        <v>2398</v>
      </c>
      <c r="E9" s="9">
        <v>655</v>
      </c>
      <c r="F9" s="9">
        <v>28012</v>
      </c>
      <c r="G9" s="9">
        <v>3892</v>
      </c>
      <c r="H9" s="10">
        <v>13541</v>
      </c>
      <c r="I9" s="9">
        <v>5208</v>
      </c>
      <c r="J9" s="9">
        <v>67132</v>
      </c>
      <c r="K9" s="9">
        <v>16032</v>
      </c>
      <c r="M9" s="1"/>
      <c r="N9" s="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9"/>
      <c r="C10" s="9"/>
      <c r="D10" s="9"/>
      <c r="E10" s="9"/>
      <c r="F10" s="9"/>
      <c r="G10" s="9"/>
      <c r="H10" s="10"/>
      <c r="I10" s="9"/>
      <c r="J10" s="9"/>
      <c r="K10" s="9"/>
      <c r="M10" s="1"/>
      <c r="N10" s="4"/>
    </row>
    <row r="11" spans="1:24" x14ac:dyDescent="0.25">
      <c r="A11" s="4" t="s">
        <v>63</v>
      </c>
      <c r="B11" s="9">
        <v>34647</v>
      </c>
      <c r="C11" s="9">
        <v>9458</v>
      </c>
      <c r="D11" s="9">
        <v>8221</v>
      </c>
      <c r="E11" s="9">
        <v>3218</v>
      </c>
      <c r="F11" s="9">
        <v>76907</v>
      </c>
      <c r="G11" s="9">
        <v>10888</v>
      </c>
      <c r="H11" s="10">
        <v>43689</v>
      </c>
      <c r="I11" s="9">
        <v>17562</v>
      </c>
      <c r="J11" s="9">
        <v>163465</v>
      </c>
      <c r="K11" s="9">
        <v>41124</v>
      </c>
      <c r="M11" s="1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9"/>
      <c r="C12" s="9"/>
      <c r="D12" s="9"/>
      <c r="E12" s="9"/>
      <c r="F12" s="9"/>
      <c r="G12" s="9"/>
      <c r="H12" s="10"/>
      <c r="I12" s="9"/>
      <c r="J12" s="9"/>
      <c r="K12" s="9"/>
      <c r="M12" s="1"/>
      <c r="N12" s="4"/>
    </row>
    <row r="13" spans="1:24" x14ac:dyDescent="0.25">
      <c r="A13" s="4" t="s">
        <v>26</v>
      </c>
      <c r="B13" s="9">
        <v>77653</v>
      </c>
      <c r="C13" s="9">
        <v>27500</v>
      </c>
      <c r="D13" s="9">
        <v>1095</v>
      </c>
      <c r="E13" s="9">
        <v>146</v>
      </c>
      <c r="F13" s="9">
        <v>26057</v>
      </c>
      <c r="G13" s="9">
        <v>4270</v>
      </c>
      <c r="H13" s="10">
        <v>57858</v>
      </c>
      <c r="I13" s="9">
        <v>16271</v>
      </c>
      <c r="J13" s="9">
        <v>162663</v>
      </c>
      <c r="K13" s="9">
        <v>48186</v>
      </c>
      <c r="M13" s="1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M14" s="1"/>
      <c r="N14" s="4"/>
    </row>
    <row r="15" spans="1:24" x14ac:dyDescent="0.25">
      <c r="A15" s="4" t="s">
        <v>14</v>
      </c>
      <c r="B15" s="9">
        <v>112300</v>
      </c>
      <c r="C15" s="9">
        <v>36957</v>
      </c>
      <c r="D15" s="9">
        <v>9316</v>
      </c>
      <c r="E15" s="9">
        <v>3363</v>
      </c>
      <c r="F15" s="9">
        <v>102965</v>
      </c>
      <c r="G15" s="9">
        <v>15157</v>
      </c>
      <c r="H15" s="9">
        <v>101547</v>
      </c>
      <c r="I15" s="9">
        <v>33833</v>
      </c>
      <c r="J15" s="9">
        <v>326128</v>
      </c>
      <c r="K15" s="9">
        <v>89310</v>
      </c>
      <c r="M15" s="1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21" spans="1:15" ht="19.5" customHeight="1" x14ac:dyDescent="0.25">
      <c r="A21" s="4"/>
    </row>
    <row r="22" spans="1:15" x14ac:dyDescent="0.25">
      <c r="A22" s="4"/>
      <c r="B22" s="1"/>
      <c r="C22" s="1"/>
    </row>
    <row r="23" spans="1:15" ht="19.5" customHeight="1" x14ac:dyDescent="0.25">
      <c r="A23" s="4"/>
      <c r="B23" s="1"/>
      <c r="C23" s="1"/>
    </row>
    <row r="24" spans="1:15" x14ac:dyDescent="0.25">
      <c r="A24" s="4"/>
      <c r="B24" s="1"/>
      <c r="C24" s="1"/>
    </row>
    <row r="25" spans="1:15" x14ac:dyDescent="0.25">
      <c r="A25" s="4"/>
      <c r="B25" s="1"/>
      <c r="C25" s="1"/>
    </row>
    <row r="26" spans="1:15" x14ac:dyDescent="0.25">
      <c r="A26" s="4"/>
      <c r="B26" s="1"/>
      <c r="C26" s="1"/>
    </row>
    <row r="27" spans="1:15" x14ac:dyDescent="0.25">
      <c r="A27" s="4"/>
    </row>
    <row r="28" spans="1:15" x14ac:dyDescent="0.25">
      <c r="A28" s="4"/>
      <c r="B28" s="1"/>
    </row>
    <row r="29" spans="1:15" x14ac:dyDescent="0.25">
      <c r="A29" s="4"/>
      <c r="B29" s="1"/>
    </row>
    <row r="30" spans="1:15" x14ac:dyDescent="0.25">
      <c r="B30" s="1"/>
    </row>
    <row r="31" spans="1:15" x14ac:dyDescent="0.25">
      <c r="B31" s="1"/>
    </row>
    <row r="32" spans="1:15" x14ac:dyDescent="0.25">
      <c r="H32" s="1"/>
      <c r="I32" s="1"/>
      <c r="J32" s="1"/>
      <c r="K32" s="1"/>
      <c r="L32" s="1"/>
      <c r="M32" s="1"/>
      <c r="N32" s="1"/>
      <c r="O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</row>
    <row r="43" spans="2:11" x14ac:dyDescent="0.25">
      <c r="B43" s="1"/>
    </row>
    <row r="44" spans="2:11" x14ac:dyDescent="0.25">
      <c r="B44" s="1"/>
    </row>
    <row r="45" spans="2:11" x14ac:dyDescent="0.25">
      <c r="B45" s="1"/>
    </row>
    <row r="46" spans="2:11" x14ac:dyDescent="0.25">
      <c r="B46" s="1"/>
    </row>
    <row r="47" spans="2:11" x14ac:dyDescent="0.25">
      <c r="B47" s="1"/>
    </row>
    <row r="48" spans="2:11" x14ac:dyDescent="0.25">
      <c r="B48" s="1"/>
    </row>
  </sheetData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sqref="A1:D1"/>
    </sheetView>
  </sheetViews>
  <sheetFormatPr defaultRowHeight="15" customHeight="1" x14ac:dyDescent="0.2"/>
  <cols>
    <col min="1" max="1" width="32.5703125" style="15" customWidth="1"/>
    <col min="2" max="2" width="11.7109375" style="15" customWidth="1"/>
    <col min="3" max="3" width="15.140625" style="34" customWidth="1"/>
    <col min="4" max="4" width="20.7109375" style="15" customWidth="1"/>
    <col min="5" max="173" width="9.140625" style="15"/>
    <col min="174" max="174" width="11.85546875" style="15" customWidth="1"/>
    <col min="175" max="175" width="2.7109375" style="15" customWidth="1"/>
    <col min="176" max="177" width="9.7109375" style="15" customWidth="1"/>
    <col min="178" max="178" width="1.42578125" style="15" customWidth="1"/>
    <col min="179" max="180" width="9.7109375" style="15" customWidth="1"/>
    <col min="181" max="181" width="1.42578125" style="15" customWidth="1"/>
    <col min="182" max="183" width="9.7109375" style="15" customWidth="1"/>
    <col min="184" max="184" width="1.42578125" style="15" customWidth="1"/>
    <col min="185" max="186" width="9.7109375" style="15" customWidth="1"/>
    <col min="187" max="187" width="2.140625" style="15" customWidth="1"/>
    <col min="188" max="189" width="9.7109375" style="15" customWidth="1"/>
    <col min="190" max="429" width="9.140625" style="15"/>
    <col min="430" max="430" width="11.85546875" style="15" customWidth="1"/>
    <col min="431" max="431" width="2.7109375" style="15" customWidth="1"/>
    <col min="432" max="433" width="9.7109375" style="15" customWidth="1"/>
    <col min="434" max="434" width="1.42578125" style="15" customWidth="1"/>
    <col min="435" max="436" width="9.7109375" style="15" customWidth="1"/>
    <col min="437" max="437" width="1.42578125" style="15" customWidth="1"/>
    <col min="438" max="439" width="9.7109375" style="15" customWidth="1"/>
    <col min="440" max="440" width="1.42578125" style="15" customWidth="1"/>
    <col min="441" max="442" width="9.7109375" style="15" customWidth="1"/>
    <col min="443" max="443" width="2.140625" style="15" customWidth="1"/>
    <col min="444" max="445" width="9.7109375" style="15" customWidth="1"/>
    <col min="446" max="685" width="9.140625" style="15"/>
    <col min="686" max="686" width="11.85546875" style="15" customWidth="1"/>
    <col min="687" max="687" width="2.7109375" style="15" customWidth="1"/>
    <col min="688" max="689" width="9.7109375" style="15" customWidth="1"/>
    <col min="690" max="690" width="1.42578125" style="15" customWidth="1"/>
    <col min="691" max="692" width="9.7109375" style="15" customWidth="1"/>
    <col min="693" max="693" width="1.42578125" style="15" customWidth="1"/>
    <col min="694" max="695" width="9.7109375" style="15" customWidth="1"/>
    <col min="696" max="696" width="1.42578125" style="15" customWidth="1"/>
    <col min="697" max="698" width="9.7109375" style="15" customWidth="1"/>
    <col min="699" max="699" width="2.140625" style="15" customWidth="1"/>
    <col min="700" max="701" width="9.7109375" style="15" customWidth="1"/>
    <col min="702" max="941" width="9.140625" style="15"/>
    <col min="942" max="942" width="11.85546875" style="15" customWidth="1"/>
    <col min="943" max="943" width="2.7109375" style="15" customWidth="1"/>
    <col min="944" max="945" width="9.7109375" style="15" customWidth="1"/>
    <col min="946" max="946" width="1.42578125" style="15" customWidth="1"/>
    <col min="947" max="948" width="9.7109375" style="15" customWidth="1"/>
    <col min="949" max="949" width="1.42578125" style="15" customWidth="1"/>
    <col min="950" max="951" width="9.7109375" style="15" customWidth="1"/>
    <col min="952" max="952" width="1.42578125" style="15" customWidth="1"/>
    <col min="953" max="954" width="9.7109375" style="15" customWidth="1"/>
    <col min="955" max="955" width="2.140625" style="15" customWidth="1"/>
    <col min="956" max="957" width="9.7109375" style="15" customWidth="1"/>
    <col min="958" max="1197" width="9.140625" style="15"/>
    <col min="1198" max="1198" width="11.85546875" style="15" customWidth="1"/>
    <col min="1199" max="1199" width="2.7109375" style="15" customWidth="1"/>
    <col min="1200" max="1201" width="9.7109375" style="15" customWidth="1"/>
    <col min="1202" max="1202" width="1.42578125" style="15" customWidth="1"/>
    <col min="1203" max="1204" width="9.7109375" style="15" customWidth="1"/>
    <col min="1205" max="1205" width="1.42578125" style="15" customWidth="1"/>
    <col min="1206" max="1207" width="9.7109375" style="15" customWidth="1"/>
    <col min="1208" max="1208" width="1.42578125" style="15" customWidth="1"/>
    <col min="1209" max="1210" width="9.7109375" style="15" customWidth="1"/>
    <col min="1211" max="1211" width="2.140625" style="15" customWidth="1"/>
    <col min="1212" max="1213" width="9.7109375" style="15" customWidth="1"/>
    <col min="1214" max="1453" width="9.140625" style="15"/>
    <col min="1454" max="1454" width="11.85546875" style="15" customWidth="1"/>
    <col min="1455" max="1455" width="2.7109375" style="15" customWidth="1"/>
    <col min="1456" max="1457" width="9.7109375" style="15" customWidth="1"/>
    <col min="1458" max="1458" width="1.42578125" style="15" customWidth="1"/>
    <col min="1459" max="1460" width="9.7109375" style="15" customWidth="1"/>
    <col min="1461" max="1461" width="1.42578125" style="15" customWidth="1"/>
    <col min="1462" max="1463" width="9.7109375" style="15" customWidth="1"/>
    <col min="1464" max="1464" width="1.42578125" style="15" customWidth="1"/>
    <col min="1465" max="1466" width="9.7109375" style="15" customWidth="1"/>
    <col min="1467" max="1467" width="2.140625" style="15" customWidth="1"/>
    <col min="1468" max="1469" width="9.7109375" style="15" customWidth="1"/>
    <col min="1470" max="1709" width="9.140625" style="15"/>
    <col min="1710" max="1710" width="11.85546875" style="15" customWidth="1"/>
    <col min="1711" max="1711" width="2.7109375" style="15" customWidth="1"/>
    <col min="1712" max="1713" width="9.7109375" style="15" customWidth="1"/>
    <col min="1714" max="1714" width="1.42578125" style="15" customWidth="1"/>
    <col min="1715" max="1716" width="9.7109375" style="15" customWidth="1"/>
    <col min="1717" max="1717" width="1.42578125" style="15" customWidth="1"/>
    <col min="1718" max="1719" width="9.7109375" style="15" customWidth="1"/>
    <col min="1720" max="1720" width="1.42578125" style="15" customWidth="1"/>
    <col min="1721" max="1722" width="9.7109375" style="15" customWidth="1"/>
    <col min="1723" max="1723" width="2.140625" style="15" customWidth="1"/>
    <col min="1724" max="1725" width="9.7109375" style="15" customWidth="1"/>
    <col min="1726" max="1965" width="9.140625" style="15"/>
    <col min="1966" max="1966" width="11.85546875" style="15" customWidth="1"/>
    <col min="1967" max="1967" width="2.7109375" style="15" customWidth="1"/>
    <col min="1968" max="1969" width="9.7109375" style="15" customWidth="1"/>
    <col min="1970" max="1970" width="1.42578125" style="15" customWidth="1"/>
    <col min="1971" max="1972" width="9.7109375" style="15" customWidth="1"/>
    <col min="1973" max="1973" width="1.42578125" style="15" customWidth="1"/>
    <col min="1974" max="1975" width="9.7109375" style="15" customWidth="1"/>
    <col min="1976" max="1976" width="1.42578125" style="15" customWidth="1"/>
    <col min="1977" max="1978" width="9.7109375" style="15" customWidth="1"/>
    <col min="1979" max="1979" width="2.140625" style="15" customWidth="1"/>
    <col min="1980" max="1981" width="9.7109375" style="15" customWidth="1"/>
    <col min="1982" max="2221" width="9.140625" style="15"/>
    <col min="2222" max="2222" width="11.85546875" style="15" customWidth="1"/>
    <col min="2223" max="2223" width="2.7109375" style="15" customWidth="1"/>
    <col min="2224" max="2225" width="9.7109375" style="15" customWidth="1"/>
    <col min="2226" max="2226" width="1.42578125" style="15" customWidth="1"/>
    <col min="2227" max="2228" width="9.7109375" style="15" customWidth="1"/>
    <col min="2229" max="2229" width="1.42578125" style="15" customWidth="1"/>
    <col min="2230" max="2231" width="9.7109375" style="15" customWidth="1"/>
    <col min="2232" max="2232" width="1.42578125" style="15" customWidth="1"/>
    <col min="2233" max="2234" width="9.7109375" style="15" customWidth="1"/>
    <col min="2235" max="2235" width="2.140625" style="15" customWidth="1"/>
    <col min="2236" max="2237" width="9.7109375" style="15" customWidth="1"/>
    <col min="2238" max="2477" width="9.140625" style="15"/>
    <col min="2478" max="2478" width="11.85546875" style="15" customWidth="1"/>
    <col min="2479" max="2479" width="2.7109375" style="15" customWidth="1"/>
    <col min="2480" max="2481" width="9.7109375" style="15" customWidth="1"/>
    <col min="2482" max="2482" width="1.42578125" style="15" customWidth="1"/>
    <col min="2483" max="2484" width="9.7109375" style="15" customWidth="1"/>
    <col min="2485" max="2485" width="1.42578125" style="15" customWidth="1"/>
    <col min="2486" max="2487" width="9.7109375" style="15" customWidth="1"/>
    <col min="2488" max="2488" width="1.42578125" style="15" customWidth="1"/>
    <col min="2489" max="2490" width="9.7109375" style="15" customWidth="1"/>
    <col min="2491" max="2491" width="2.140625" style="15" customWidth="1"/>
    <col min="2492" max="2493" width="9.7109375" style="15" customWidth="1"/>
    <col min="2494" max="2733" width="9.140625" style="15"/>
    <col min="2734" max="2734" width="11.85546875" style="15" customWidth="1"/>
    <col min="2735" max="2735" width="2.7109375" style="15" customWidth="1"/>
    <col min="2736" max="2737" width="9.7109375" style="15" customWidth="1"/>
    <col min="2738" max="2738" width="1.42578125" style="15" customWidth="1"/>
    <col min="2739" max="2740" width="9.7109375" style="15" customWidth="1"/>
    <col min="2741" max="2741" width="1.42578125" style="15" customWidth="1"/>
    <col min="2742" max="2743" width="9.7109375" style="15" customWidth="1"/>
    <col min="2744" max="2744" width="1.42578125" style="15" customWidth="1"/>
    <col min="2745" max="2746" width="9.7109375" style="15" customWidth="1"/>
    <col min="2747" max="2747" width="2.140625" style="15" customWidth="1"/>
    <col min="2748" max="2749" width="9.7109375" style="15" customWidth="1"/>
    <col min="2750" max="2989" width="9.140625" style="15"/>
    <col min="2990" max="2990" width="11.85546875" style="15" customWidth="1"/>
    <col min="2991" max="2991" width="2.7109375" style="15" customWidth="1"/>
    <col min="2992" max="2993" width="9.7109375" style="15" customWidth="1"/>
    <col min="2994" max="2994" width="1.42578125" style="15" customWidth="1"/>
    <col min="2995" max="2996" width="9.7109375" style="15" customWidth="1"/>
    <col min="2997" max="2997" width="1.42578125" style="15" customWidth="1"/>
    <col min="2998" max="2999" width="9.7109375" style="15" customWidth="1"/>
    <col min="3000" max="3000" width="1.42578125" style="15" customWidth="1"/>
    <col min="3001" max="3002" width="9.7109375" style="15" customWidth="1"/>
    <col min="3003" max="3003" width="2.140625" style="15" customWidth="1"/>
    <col min="3004" max="3005" width="9.7109375" style="15" customWidth="1"/>
    <col min="3006" max="3245" width="9.140625" style="15"/>
    <col min="3246" max="3246" width="11.85546875" style="15" customWidth="1"/>
    <col min="3247" max="3247" width="2.7109375" style="15" customWidth="1"/>
    <col min="3248" max="3249" width="9.7109375" style="15" customWidth="1"/>
    <col min="3250" max="3250" width="1.42578125" style="15" customWidth="1"/>
    <col min="3251" max="3252" width="9.7109375" style="15" customWidth="1"/>
    <col min="3253" max="3253" width="1.42578125" style="15" customWidth="1"/>
    <col min="3254" max="3255" width="9.7109375" style="15" customWidth="1"/>
    <col min="3256" max="3256" width="1.42578125" style="15" customWidth="1"/>
    <col min="3257" max="3258" width="9.7109375" style="15" customWidth="1"/>
    <col min="3259" max="3259" width="2.140625" style="15" customWidth="1"/>
    <col min="3260" max="3261" width="9.7109375" style="15" customWidth="1"/>
    <col min="3262" max="3501" width="9.140625" style="15"/>
    <col min="3502" max="3502" width="11.85546875" style="15" customWidth="1"/>
    <col min="3503" max="3503" width="2.7109375" style="15" customWidth="1"/>
    <col min="3504" max="3505" width="9.7109375" style="15" customWidth="1"/>
    <col min="3506" max="3506" width="1.42578125" style="15" customWidth="1"/>
    <col min="3507" max="3508" width="9.7109375" style="15" customWidth="1"/>
    <col min="3509" max="3509" width="1.42578125" style="15" customWidth="1"/>
    <col min="3510" max="3511" width="9.7109375" style="15" customWidth="1"/>
    <col min="3512" max="3512" width="1.42578125" style="15" customWidth="1"/>
    <col min="3513" max="3514" width="9.7109375" style="15" customWidth="1"/>
    <col min="3515" max="3515" width="2.140625" style="15" customWidth="1"/>
    <col min="3516" max="3517" width="9.7109375" style="15" customWidth="1"/>
    <col min="3518" max="3757" width="9.140625" style="15"/>
    <col min="3758" max="3758" width="11.85546875" style="15" customWidth="1"/>
    <col min="3759" max="3759" width="2.7109375" style="15" customWidth="1"/>
    <col min="3760" max="3761" width="9.7109375" style="15" customWidth="1"/>
    <col min="3762" max="3762" width="1.42578125" style="15" customWidth="1"/>
    <col min="3763" max="3764" width="9.7109375" style="15" customWidth="1"/>
    <col min="3765" max="3765" width="1.42578125" style="15" customWidth="1"/>
    <col min="3766" max="3767" width="9.7109375" style="15" customWidth="1"/>
    <col min="3768" max="3768" width="1.42578125" style="15" customWidth="1"/>
    <col min="3769" max="3770" width="9.7109375" style="15" customWidth="1"/>
    <col min="3771" max="3771" width="2.140625" style="15" customWidth="1"/>
    <col min="3772" max="3773" width="9.7109375" style="15" customWidth="1"/>
    <col min="3774" max="4013" width="9.140625" style="15"/>
    <col min="4014" max="4014" width="11.85546875" style="15" customWidth="1"/>
    <col min="4015" max="4015" width="2.7109375" style="15" customWidth="1"/>
    <col min="4016" max="4017" width="9.7109375" style="15" customWidth="1"/>
    <col min="4018" max="4018" width="1.42578125" style="15" customWidth="1"/>
    <col min="4019" max="4020" width="9.7109375" style="15" customWidth="1"/>
    <col min="4021" max="4021" width="1.42578125" style="15" customWidth="1"/>
    <col min="4022" max="4023" width="9.7109375" style="15" customWidth="1"/>
    <col min="4024" max="4024" width="1.42578125" style="15" customWidth="1"/>
    <col min="4025" max="4026" width="9.7109375" style="15" customWidth="1"/>
    <col min="4027" max="4027" width="2.140625" style="15" customWidth="1"/>
    <col min="4028" max="4029" width="9.7109375" style="15" customWidth="1"/>
    <col min="4030" max="4269" width="9.140625" style="15"/>
    <col min="4270" max="4270" width="11.85546875" style="15" customWidth="1"/>
    <col min="4271" max="4271" width="2.7109375" style="15" customWidth="1"/>
    <col min="4272" max="4273" width="9.7109375" style="15" customWidth="1"/>
    <col min="4274" max="4274" width="1.42578125" style="15" customWidth="1"/>
    <col min="4275" max="4276" width="9.7109375" style="15" customWidth="1"/>
    <col min="4277" max="4277" width="1.42578125" style="15" customWidth="1"/>
    <col min="4278" max="4279" width="9.7109375" style="15" customWidth="1"/>
    <col min="4280" max="4280" width="1.42578125" style="15" customWidth="1"/>
    <col min="4281" max="4282" width="9.7109375" style="15" customWidth="1"/>
    <col min="4283" max="4283" width="2.140625" style="15" customWidth="1"/>
    <col min="4284" max="4285" width="9.7109375" style="15" customWidth="1"/>
    <col min="4286" max="4525" width="9.140625" style="15"/>
    <col min="4526" max="4526" width="11.85546875" style="15" customWidth="1"/>
    <col min="4527" max="4527" width="2.7109375" style="15" customWidth="1"/>
    <col min="4528" max="4529" width="9.7109375" style="15" customWidth="1"/>
    <col min="4530" max="4530" width="1.42578125" style="15" customWidth="1"/>
    <col min="4531" max="4532" width="9.7109375" style="15" customWidth="1"/>
    <col min="4533" max="4533" width="1.42578125" style="15" customWidth="1"/>
    <col min="4534" max="4535" width="9.7109375" style="15" customWidth="1"/>
    <col min="4536" max="4536" width="1.42578125" style="15" customWidth="1"/>
    <col min="4537" max="4538" width="9.7109375" style="15" customWidth="1"/>
    <col min="4539" max="4539" width="2.140625" style="15" customWidth="1"/>
    <col min="4540" max="4541" width="9.7109375" style="15" customWidth="1"/>
    <col min="4542" max="4781" width="9.140625" style="15"/>
    <col min="4782" max="4782" width="11.85546875" style="15" customWidth="1"/>
    <col min="4783" max="4783" width="2.7109375" style="15" customWidth="1"/>
    <col min="4784" max="4785" width="9.7109375" style="15" customWidth="1"/>
    <col min="4786" max="4786" width="1.42578125" style="15" customWidth="1"/>
    <col min="4787" max="4788" width="9.7109375" style="15" customWidth="1"/>
    <col min="4789" max="4789" width="1.42578125" style="15" customWidth="1"/>
    <col min="4790" max="4791" width="9.7109375" style="15" customWidth="1"/>
    <col min="4792" max="4792" width="1.42578125" style="15" customWidth="1"/>
    <col min="4793" max="4794" width="9.7109375" style="15" customWidth="1"/>
    <col min="4795" max="4795" width="2.140625" style="15" customWidth="1"/>
    <col min="4796" max="4797" width="9.7109375" style="15" customWidth="1"/>
    <col min="4798" max="5037" width="9.140625" style="15"/>
    <col min="5038" max="5038" width="11.85546875" style="15" customWidth="1"/>
    <col min="5039" max="5039" width="2.7109375" style="15" customWidth="1"/>
    <col min="5040" max="5041" width="9.7109375" style="15" customWidth="1"/>
    <col min="5042" max="5042" width="1.42578125" style="15" customWidth="1"/>
    <col min="5043" max="5044" width="9.7109375" style="15" customWidth="1"/>
    <col min="5045" max="5045" width="1.42578125" style="15" customWidth="1"/>
    <col min="5046" max="5047" width="9.7109375" style="15" customWidth="1"/>
    <col min="5048" max="5048" width="1.42578125" style="15" customWidth="1"/>
    <col min="5049" max="5050" width="9.7109375" style="15" customWidth="1"/>
    <col min="5051" max="5051" width="2.140625" style="15" customWidth="1"/>
    <col min="5052" max="5053" width="9.7109375" style="15" customWidth="1"/>
    <col min="5054" max="5293" width="9.140625" style="15"/>
    <col min="5294" max="5294" width="11.85546875" style="15" customWidth="1"/>
    <col min="5295" max="5295" width="2.7109375" style="15" customWidth="1"/>
    <col min="5296" max="5297" width="9.7109375" style="15" customWidth="1"/>
    <col min="5298" max="5298" width="1.42578125" style="15" customWidth="1"/>
    <col min="5299" max="5300" width="9.7109375" style="15" customWidth="1"/>
    <col min="5301" max="5301" width="1.42578125" style="15" customWidth="1"/>
    <col min="5302" max="5303" width="9.7109375" style="15" customWidth="1"/>
    <col min="5304" max="5304" width="1.42578125" style="15" customWidth="1"/>
    <col min="5305" max="5306" width="9.7109375" style="15" customWidth="1"/>
    <col min="5307" max="5307" width="2.140625" style="15" customWidth="1"/>
    <col min="5308" max="5309" width="9.7109375" style="15" customWidth="1"/>
    <col min="5310" max="5549" width="9.140625" style="15"/>
    <col min="5550" max="5550" width="11.85546875" style="15" customWidth="1"/>
    <col min="5551" max="5551" width="2.7109375" style="15" customWidth="1"/>
    <col min="5552" max="5553" width="9.7109375" style="15" customWidth="1"/>
    <col min="5554" max="5554" width="1.42578125" style="15" customWidth="1"/>
    <col min="5555" max="5556" width="9.7109375" style="15" customWidth="1"/>
    <col min="5557" max="5557" width="1.42578125" style="15" customWidth="1"/>
    <col min="5558" max="5559" width="9.7109375" style="15" customWidth="1"/>
    <col min="5560" max="5560" width="1.42578125" style="15" customWidth="1"/>
    <col min="5561" max="5562" width="9.7109375" style="15" customWidth="1"/>
    <col min="5563" max="5563" width="2.140625" style="15" customWidth="1"/>
    <col min="5564" max="5565" width="9.7109375" style="15" customWidth="1"/>
    <col min="5566" max="5805" width="9.140625" style="15"/>
    <col min="5806" max="5806" width="11.85546875" style="15" customWidth="1"/>
    <col min="5807" max="5807" width="2.7109375" style="15" customWidth="1"/>
    <col min="5808" max="5809" width="9.7109375" style="15" customWidth="1"/>
    <col min="5810" max="5810" width="1.42578125" style="15" customWidth="1"/>
    <col min="5811" max="5812" width="9.7109375" style="15" customWidth="1"/>
    <col min="5813" max="5813" width="1.42578125" style="15" customWidth="1"/>
    <col min="5814" max="5815" width="9.7109375" style="15" customWidth="1"/>
    <col min="5816" max="5816" width="1.42578125" style="15" customWidth="1"/>
    <col min="5817" max="5818" width="9.7109375" style="15" customWidth="1"/>
    <col min="5819" max="5819" width="2.140625" style="15" customWidth="1"/>
    <col min="5820" max="5821" width="9.7109375" style="15" customWidth="1"/>
    <col min="5822" max="6061" width="9.140625" style="15"/>
    <col min="6062" max="6062" width="11.85546875" style="15" customWidth="1"/>
    <col min="6063" max="6063" width="2.7109375" style="15" customWidth="1"/>
    <col min="6064" max="6065" width="9.7109375" style="15" customWidth="1"/>
    <col min="6066" max="6066" width="1.42578125" style="15" customWidth="1"/>
    <col min="6067" max="6068" width="9.7109375" style="15" customWidth="1"/>
    <col min="6069" max="6069" width="1.42578125" style="15" customWidth="1"/>
    <col min="6070" max="6071" width="9.7109375" style="15" customWidth="1"/>
    <col min="6072" max="6072" width="1.42578125" style="15" customWidth="1"/>
    <col min="6073" max="6074" width="9.7109375" style="15" customWidth="1"/>
    <col min="6075" max="6075" width="2.140625" style="15" customWidth="1"/>
    <col min="6076" max="6077" width="9.7109375" style="15" customWidth="1"/>
    <col min="6078" max="6317" width="9.140625" style="15"/>
    <col min="6318" max="6318" width="11.85546875" style="15" customWidth="1"/>
    <col min="6319" max="6319" width="2.7109375" style="15" customWidth="1"/>
    <col min="6320" max="6321" width="9.7109375" style="15" customWidth="1"/>
    <col min="6322" max="6322" width="1.42578125" style="15" customWidth="1"/>
    <col min="6323" max="6324" width="9.7109375" style="15" customWidth="1"/>
    <col min="6325" max="6325" width="1.42578125" style="15" customWidth="1"/>
    <col min="6326" max="6327" width="9.7109375" style="15" customWidth="1"/>
    <col min="6328" max="6328" width="1.42578125" style="15" customWidth="1"/>
    <col min="6329" max="6330" width="9.7109375" style="15" customWidth="1"/>
    <col min="6331" max="6331" width="2.140625" style="15" customWidth="1"/>
    <col min="6332" max="6333" width="9.7109375" style="15" customWidth="1"/>
    <col min="6334" max="6573" width="9.140625" style="15"/>
    <col min="6574" max="6574" width="11.85546875" style="15" customWidth="1"/>
    <col min="6575" max="6575" width="2.7109375" style="15" customWidth="1"/>
    <col min="6576" max="6577" width="9.7109375" style="15" customWidth="1"/>
    <col min="6578" max="6578" width="1.42578125" style="15" customWidth="1"/>
    <col min="6579" max="6580" width="9.7109375" style="15" customWidth="1"/>
    <col min="6581" max="6581" width="1.42578125" style="15" customWidth="1"/>
    <col min="6582" max="6583" width="9.7109375" style="15" customWidth="1"/>
    <col min="6584" max="6584" width="1.42578125" style="15" customWidth="1"/>
    <col min="6585" max="6586" width="9.7109375" style="15" customWidth="1"/>
    <col min="6587" max="6587" width="2.140625" style="15" customWidth="1"/>
    <col min="6588" max="6589" width="9.7109375" style="15" customWidth="1"/>
    <col min="6590" max="6829" width="9.140625" style="15"/>
    <col min="6830" max="6830" width="11.85546875" style="15" customWidth="1"/>
    <col min="6831" max="6831" width="2.7109375" style="15" customWidth="1"/>
    <col min="6832" max="6833" width="9.7109375" style="15" customWidth="1"/>
    <col min="6834" max="6834" width="1.42578125" style="15" customWidth="1"/>
    <col min="6835" max="6836" width="9.7109375" style="15" customWidth="1"/>
    <col min="6837" max="6837" width="1.42578125" style="15" customWidth="1"/>
    <col min="6838" max="6839" width="9.7109375" style="15" customWidth="1"/>
    <col min="6840" max="6840" width="1.42578125" style="15" customWidth="1"/>
    <col min="6841" max="6842" width="9.7109375" style="15" customWidth="1"/>
    <col min="6843" max="6843" width="2.140625" style="15" customWidth="1"/>
    <col min="6844" max="6845" width="9.7109375" style="15" customWidth="1"/>
    <col min="6846" max="7085" width="9.140625" style="15"/>
    <col min="7086" max="7086" width="11.85546875" style="15" customWidth="1"/>
    <col min="7087" max="7087" width="2.7109375" style="15" customWidth="1"/>
    <col min="7088" max="7089" width="9.7109375" style="15" customWidth="1"/>
    <col min="7090" max="7090" width="1.42578125" style="15" customWidth="1"/>
    <col min="7091" max="7092" width="9.7109375" style="15" customWidth="1"/>
    <col min="7093" max="7093" width="1.42578125" style="15" customWidth="1"/>
    <col min="7094" max="7095" width="9.7109375" style="15" customWidth="1"/>
    <col min="7096" max="7096" width="1.42578125" style="15" customWidth="1"/>
    <col min="7097" max="7098" width="9.7109375" style="15" customWidth="1"/>
    <col min="7099" max="7099" width="2.140625" style="15" customWidth="1"/>
    <col min="7100" max="7101" width="9.7109375" style="15" customWidth="1"/>
    <col min="7102" max="7341" width="9.140625" style="15"/>
    <col min="7342" max="7342" width="11.85546875" style="15" customWidth="1"/>
    <col min="7343" max="7343" width="2.7109375" style="15" customWidth="1"/>
    <col min="7344" max="7345" width="9.7109375" style="15" customWidth="1"/>
    <col min="7346" max="7346" width="1.42578125" style="15" customWidth="1"/>
    <col min="7347" max="7348" width="9.7109375" style="15" customWidth="1"/>
    <col min="7349" max="7349" width="1.42578125" style="15" customWidth="1"/>
    <col min="7350" max="7351" width="9.7109375" style="15" customWidth="1"/>
    <col min="7352" max="7352" width="1.42578125" style="15" customWidth="1"/>
    <col min="7353" max="7354" width="9.7109375" style="15" customWidth="1"/>
    <col min="7355" max="7355" width="2.140625" style="15" customWidth="1"/>
    <col min="7356" max="7357" width="9.7109375" style="15" customWidth="1"/>
    <col min="7358" max="7597" width="9.140625" style="15"/>
    <col min="7598" max="7598" width="11.85546875" style="15" customWidth="1"/>
    <col min="7599" max="7599" width="2.7109375" style="15" customWidth="1"/>
    <col min="7600" max="7601" width="9.7109375" style="15" customWidth="1"/>
    <col min="7602" max="7602" width="1.42578125" style="15" customWidth="1"/>
    <col min="7603" max="7604" width="9.7109375" style="15" customWidth="1"/>
    <col min="7605" max="7605" width="1.42578125" style="15" customWidth="1"/>
    <col min="7606" max="7607" width="9.7109375" style="15" customWidth="1"/>
    <col min="7608" max="7608" width="1.42578125" style="15" customWidth="1"/>
    <col min="7609" max="7610" width="9.7109375" style="15" customWidth="1"/>
    <col min="7611" max="7611" width="2.140625" style="15" customWidth="1"/>
    <col min="7612" max="7613" width="9.7109375" style="15" customWidth="1"/>
    <col min="7614" max="7853" width="9.140625" style="15"/>
    <col min="7854" max="7854" width="11.85546875" style="15" customWidth="1"/>
    <col min="7855" max="7855" width="2.7109375" style="15" customWidth="1"/>
    <col min="7856" max="7857" width="9.7109375" style="15" customWidth="1"/>
    <col min="7858" max="7858" width="1.42578125" style="15" customWidth="1"/>
    <col min="7859" max="7860" width="9.7109375" style="15" customWidth="1"/>
    <col min="7861" max="7861" width="1.42578125" style="15" customWidth="1"/>
    <col min="7862" max="7863" width="9.7109375" style="15" customWidth="1"/>
    <col min="7864" max="7864" width="1.42578125" style="15" customWidth="1"/>
    <col min="7865" max="7866" width="9.7109375" style="15" customWidth="1"/>
    <col min="7867" max="7867" width="2.140625" style="15" customWidth="1"/>
    <col min="7868" max="7869" width="9.7109375" style="15" customWidth="1"/>
    <col min="7870" max="8109" width="9.140625" style="15"/>
    <col min="8110" max="8110" width="11.85546875" style="15" customWidth="1"/>
    <col min="8111" max="8111" width="2.7109375" style="15" customWidth="1"/>
    <col min="8112" max="8113" width="9.7109375" style="15" customWidth="1"/>
    <col min="8114" max="8114" width="1.42578125" style="15" customWidth="1"/>
    <col min="8115" max="8116" width="9.7109375" style="15" customWidth="1"/>
    <col min="8117" max="8117" width="1.42578125" style="15" customWidth="1"/>
    <col min="8118" max="8119" width="9.7109375" style="15" customWidth="1"/>
    <col min="8120" max="8120" width="1.42578125" style="15" customWidth="1"/>
    <col min="8121" max="8122" width="9.7109375" style="15" customWidth="1"/>
    <col min="8123" max="8123" width="2.140625" style="15" customWidth="1"/>
    <col min="8124" max="8125" width="9.7109375" style="15" customWidth="1"/>
    <col min="8126" max="8365" width="9.140625" style="15"/>
    <col min="8366" max="8366" width="11.85546875" style="15" customWidth="1"/>
    <col min="8367" max="8367" width="2.7109375" style="15" customWidth="1"/>
    <col min="8368" max="8369" width="9.7109375" style="15" customWidth="1"/>
    <col min="8370" max="8370" width="1.42578125" style="15" customWidth="1"/>
    <col min="8371" max="8372" width="9.7109375" style="15" customWidth="1"/>
    <col min="8373" max="8373" width="1.42578125" style="15" customWidth="1"/>
    <col min="8374" max="8375" width="9.7109375" style="15" customWidth="1"/>
    <col min="8376" max="8376" width="1.42578125" style="15" customWidth="1"/>
    <col min="8377" max="8378" width="9.7109375" style="15" customWidth="1"/>
    <col min="8379" max="8379" width="2.140625" style="15" customWidth="1"/>
    <col min="8380" max="8381" width="9.7109375" style="15" customWidth="1"/>
    <col min="8382" max="8621" width="9.140625" style="15"/>
    <col min="8622" max="8622" width="11.85546875" style="15" customWidth="1"/>
    <col min="8623" max="8623" width="2.7109375" style="15" customWidth="1"/>
    <col min="8624" max="8625" width="9.7109375" style="15" customWidth="1"/>
    <col min="8626" max="8626" width="1.42578125" style="15" customWidth="1"/>
    <col min="8627" max="8628" width="9.7109375" style="15" customWidth="1"/>
    <col min="8629" max="8629" width="1.42578125" style="15" customWidth="1"/>
    <col min="8630" max="8631" width="9.7109375" style="15" customWidth="1"/>
    <col min="8632" max="8632" width="1.42578125" style="15" customWidth="1"/>
    <col min="8633" max="8634" width="9.7109375" style="15" customWidth="1"/>
    <col min="8635" max="8635" width="2.140625" style="15" customWidth="1"/>
    <col min="8636" max="8637" width="9.7109375" style="15" customWidth="1"/>
    <col min="8638" max="8877" width="9.140625" style="15"/>
    <col min="8878" max="8878" width="11.85546875" style="15" customWidth="1"/>
    <col min="8879" max="8879" width="2.7109375" style="15" customWidth="1"/>
    <col min="8880" max="8881" width="9.7109375" style="15" customWidth="1"/>
    <col min="8882" max="8882" width="1.42578125" style="15" customWidth="1"/>
    <col min="8883" max="8884" width="9.7109375" style="15" customWidth="1"/>
    <col min="8885" max="8885" width="1.42578125" style="15" customWidth="1"/>
    <col min="8886" max="8887" width="9.7109375" style="15" customWidth="1"/>
    <col min="8888" max="8888" width="1.42578125" style="15" customWidth="1"/>
    <col min="8889" max="8890" width="9.7109375" style="15" customWidth="1"/>
    <col min="8891" max="8891" width="2.140625" style="15" customWidth="1"/>
    <col min="8892" max="8893" width="9.7109375" style="15" customWidth="1"/>
    <col min="8894" max="9133" width="9.140625" style="15"/>
    <col min="9134" max="9134" width="11.85546875" style="15" customWidth="1"/>
    <col min="9135" max="9135" width="2.7109375" style="15" customWidth="1"/>
    <col min="9136" max="9137" width="9.7109375" style="15" customWidth="1"/>
    <col min="9138" max="9138" width="1.42578125" style="15" customWidth="1"/>
    <col min="9139" max="9140" width="9.7109375" style="15" customWidth="1"/>
    <col min="9141" max="9141" width="1.42578125" style="15" customWidth="1"/>
    <col min="9142" max="9143" width="9.7109375" style="15" customWidth="1"/>
    <col min="9144" max="9144" width="1.42578125" style="15" customWidth="1"/>
    <col min="9145" max="9146" width="9.7109375" style="15" customWidth="1"/>
    <col min="9147" max="9147" width="2.140625" style="15" customWidth="1"/>
    <col min="9148" max="9149" width="9.7109375" style="15" customWidth="1"/>
    <col min="9150" max="9389" width="9.140625" style="15"/>
    <col min="9390" max="9390" width="11.85546875" style="15" customWidth="1"/>
    <col min="9391" max="9391" width="2.7109375" style="15" customWidth="1"/>
    <col min="9392" max="9393" width="9.7109375" style="15" customWidth="1"/>
    <col min="9394" max="9394" width="1.42578125" style="15" customWidth="1"/>
    <col min="9395" max="9396" width="9.7109375" style="15" customWidth="1"/>
    <col min="9397" max="9397" width="1.42578125" style="15" customWidth="1"/>
    <col min="9398" max="9399" width="9.7109375" style="15" customWidth="1"/>
    <col min="9400" max="9400" width="1.42578125" style="15" customWidth="1"/>
    <col min="9401" max="9402" width="9.7109375" style="15" customWidth="1"/>
    <col min="9403" max="9403" width="2.140625" style="15" customWidth="1"/>
    <col min="9404" max="9405" width="9.7109375" style="15" customWidth="1"/>
    <col min="9406" max="9645" width="9.140625" style="15"/>
    <col min="9646" max="9646" width="11.85546875" style="15" customWidth="1"/>
    <col min="9647" max="9647" width="2.7109375" style="15" customWidth="1"/>
    <col min="9648" max="9649" width="9.7109375" style="15" customWidth="1"/>
    <col min="9650" max="9650" width="1.42578125" style="15" customWidth="1"/>
    <col min="9651" max="9652" width="9.7109375" style="15" customWidth="1"/>
    <col min="9653" max="9653" width="1.42578125" style="15" customWidth="1"/>
    <col min="9654" max="9655" width="9.7109375" style="15" customWidth="1"/>
    <col min="9656" max="9656" width="1.42578125" style="15" customWidth="1"/>
    <col min="9657" max="9658" width="9.7109375" style="15" customWidth="1"/>
    <col min="9659" max="9659" width="2.140625" style="15" customWidth="1"/>
    <col min="9660" max="9661" width="9.7109375" style="15" customWidth="1"/>
    <col min="9662" max="9901" width="9.140625" style="15"/>
    <col min="9902" max="9902" width="11.85546875" style="15" customWidth="1"/>
    <col min="9903" max="9903" width="2.7109375" style="15" customWidth="1"/>
    <col min="9904" max="9905" width="9.7109375" style="15" customWidth="1"/>
    <col min="9906" max="9906" width="1.42578125" style="15" customWidth="1"/>
    <col min="9907" max="9908" width="9.7109375" style="15" customWidth="1"/>
    <col min="9909" max="9909" width="1.42578125" style="15" customWidth="1"/>
    <col min="9910" max="9911" width="9.7109375" style="15" customWidth="1"/>
    <col min="9912" max="9912" width="1.42578125" style="15" customWidth="1"/>
    <col min="9913" max="9914" width="9.7109375" style="15" customWidth="1"/>
    <col min="9915" max="9915" width="2.140625" style="15" customWidth="1"/>
    <col min="9916" max="9917" width="9.7109375" style="15" customWidth="1"/>
    <col min="9918" max="10157" width="9.140625" style="15"/>
    <col min="10158" max="10158" width="11.85546875" style="15" customWidth="1"/>
    <col min="10159" max="10159" width="2.7109375" style="15" customWidth="1"/>
    <col min="10160" max="10161" width="9.7109375" style="15" customWidth="1"/>
    <col min="10162" max="10162" width="1.42578125" style="15" customWidth="1"/>
    <col min="10163" max="10164" width="9.7109375" style="15" customWidth="1"/>
    <col min="10165" max="10165" width="1.42578125" style="15" customWidth="1"/>
    <col min="10166" max="10167" width="9.7109375" style="15" customWidth="1"/>
    <col min="10168" max="10168" width="1.42578125" style="15" customWidth="1"/>
    <col min="10169" max="10170" width="9.7109375" style="15" customWidth="1"/>
    <col min="10171" max="10171" width="2.140625" style="15" customWidth="1"/>
    <col min="10172" max="10173" width="9.7109375" style="15" customWidth="1"/>
    <col min="10174" max="10413" width="9.140625" style="15"/>
    <col min="10414" max="10414" width="11.85546875" style="15" customWidth="1"/>
    <col min="10415" max="10415" width="2.7109375" style="15" customWidth="1"/>
    <col min="10416" max="10417" width="9.7109375" style="15" customWidth="1"/>
    <col min="10418" max="10418" width="1.42578125" style="15" customWidth="1"/>
    <col min="10419" max="10420" width="9.7109375" style="15" customWidth="1"/>
    <col min="10421" max="10421" width="1.42578125" style="15" customWidth="1"/>
    <col min="10422" max="10423" width="9.7109375" style="15" customWidth="1"/>
    <col min="10424" max="10424" width="1.42578125" style="15" customWidth="1"/>
    <col min="10425" max="10426" width="9.7109375" style="15" customWidth="1"/>
    <col min="10427" max="10427" width="2.140625" style="15" customWidth="1"/>
    <col min="10428" max="10429" width="9.7109375" style="15" customWidth="1"/>
    <col min="10430" max="10669" width="9.140625" style="15"/>
    <col min="10670" max="10670" width="11.85546875" style="15" customWidth="1"/>
    <col min="10671" max="10671" width="2.7109375" style="15" customWidth="1"/>
    <col min="10672" max="10673" width="9.7109375" style="15" customWidth="1"/>
    <col min="10674" max="10674" width="1.42578125" style="15" customWidth="1"/>
    <col min="10675" max="10676" width="9.7109375" style="15" customWidth="1"/>
    <col min="10677" max="10677" width="1.42578125" style="15" customWidth="1"/>
    <col min="10678" max="10679" width="9.7109375" style="15" customWidth="1"/>
    <col min="10680" max="10680" width="1.42578125" style="15" customWidth="1"/>
    <col min="10681" max="10682" width="9.7109375" style="15" customWidth="1"/>
    <col min="10683" max="10683" width="2.140625" style="15" customWidth="1"/>
    <col min="10684" max="10685" width="9.7109375" style="15" customWidth="1"/>
    <col min="10686" max="10925" width="9.140625" style="15"/>
    <col min="10926" max="10926" width="11.85546875" style="15" customWidth="1"/>
    <col min="10927" max="10927" width="2.7109375" style="15" customWidth="1"/>
    <col min="10928" max="10929" width="9.7109375" style="15" customWidth="1"/>
    <col min="10930" max="10930" width="1.42578125" style="15" customWidth="1"/>
    <col min="10931" max="10932" width="9.7109375" style="15" customWidth="1"/>
    <col min="10933" max="10933" width="1.42578125" style="15" customWidth="1"/>
    <col min="10934" max="10935" width="9.7109375" style="15" customWidth="1"/>
    <col min="10936" max="10936" width="1.42578125" style="15" customWidth="1"/>
    <col min="10937" max="10938" width="9.7109375" style="15" customWidth="1"/>
    <col min="10939" max="10939" width="2.140625" style="15" customWidth="1"/>
    <col min="10940" max="10941" width="9.7109375" style="15" customWidth="1"/>
    <col min="10942" max="11181" width="9.140625" style="15"/>
    <col min="11182" max="11182" width="11.85546875" style="15" customWidth="1"/>
    <col min="11183" max="11183" width="2.7109375" style="15" customWidth="1"/>
    <col min="11184" max="11185" width="9.7109375" style="15" customWidth="1"/>
    <col min="11186" max="11186" width="1.42578125" style="15" customWidth="1"/>
    <col min="11187" max="11188" width="9.7109375" style="15" customWidth="1"/>
    <col min="11189" max="11189" width="1.42578125" style="15" customWidth="1"/>
    <col min="11190" max="11191" width="9.7109375" style="15" customWidth="1"/>
    <col min="11192" max="11192" width="1.42578125" style="15" customWidth="1"/>
    <col min="11193" max="11194" width="9.7109375" style="15" customWidth="1"/>
    <col min="11195" max="11195" width="2.140625" style="15" customWidth="1"/>
    <col min="11196" max="11197" width="9.7109375" style="15" customWidth="1"/>
    <col min="11198" max="11437" width="9.140625" style="15"/>
    <col min="11438" max="11438" width="11.85546875" style="15" customWidth="1"/>
    <col min="11439" max="11439" width="2.7109375" style="15" customWidth="1"/>
    <col min="11440" max="11441" width="9.7109375" style="15" customWidth="1"/>
    <col min="11442" max="11442" width="1.42578125" style="15" customWidth="1"/>
    <col min="11443" max="11444" width="9.7109375" style="15" customWidth="1"/>
    <col min="11445" max="11445" width="1.42578125" style="15" customWidth="1"/>
    <col min="11446" max="11447" width="9.7109375" style="15" customWidth="1"/>
    <col min="11448" max="11448" width="1.42578125" style="15" customWidth="1"/>
    <col min="11449" max="11450" width="9.7109375" style="15" customWidth="1"/>
    <col min="11451" max="11451" width="2.140625" style="15" customWidth="1"/>
    <col min="11452" max="11453" width="9.7109375" style="15" customWidth="1"/>
    <col min="11454" max="11693" width="9.140625" style="15"/>
    <col min="11694" max="11694" width="11.85546875" style="15" customWidth="1"/>
    <col min="11695" max="11695" width="2.7109375" style="15" customWidth="1"/>
    <col min="11696" max="11697" width="9.7109375" style="15" customWidth="1"/>
    <col min="11698" max="11698" width="1.42578125" style="15" customWidth="1"/>
    <col min="11699" max="11700" width="9.7109375" style="15" customWidth="1"/>
    <col min="11701" max="11701" width="1.42578125" style="15" customWidth="1"/>
    <col min="11702" max="11703" width="9.7109375" style="15" customWidth="1"/>
    <col min="11704" max="11704" width="1.42578125" style="15" customWidth="1"/>
    <col min="11705" max="11706" width="9.7109375" style="15" customWidth="1"/>
    <col min="11707" max="11707" width="2.140625" style="15" customWidth="1"/>
    <col min="11708" max="11709" width="9.7109375" style="15" customWidth="1"/>
    <col min="11710" max="11949" width="9.140625" style="15"/>
    <col min="11950" max="11950" width="11.85546875" style="15" customWidth="1"/>
    <col min="11951" max="11951" width="2.7109375" style="15" customWidth="1"/>
    <col min="11952" max="11953" width="9.7109375" style="15" customWidth="1"/>
    <col min="11954" max="11954" width="1.42578125" style="15" customWidth="1"/>
    <col min="11955" max="11956" width="9.7109375" style="15" customWidth="1"/>
    <col min="11957" max="11957" width="1.42578125" style="15" customWidth="1"/>
    <col min="11958" max="11959" width="9.7109375" style="15" customWidth="1"/>
    <col min="11960" max="11960" width="1.42578125" style="15" customWidth="1"/>
    <col min="11961" max="11962" width="9.7109375" style="15" customWidth="1"/>
    <col min="11963" max="11963" width="2.140625" style="15" customWidth="1"/>
    <col min="11964" max="11965" width="9.7109375" style="15" customWidth="1"/>
    <col min="11966" max="12205" width="9.140625" style="15"/>
    <col min="12206" max="12206" width="11.85546875" style="15" customWidth="1"/>
    <col min="12207" max="12207" width="2.7109375" style="15" customWidth="1"/>
    <col min="12208" max="12209" width="9.7109375" style="15" customWidth="1"/>
    <col min="12210" max="12210" width="1.42578125" style="15" customWidth="1"/>
    <col min="12211" max="12212" width="9.7109375" style="15" customWidth="1"/>
    <col min="12213" max="12213" width="1.42578125" style="15" customWidth="1"/>
    <col min="12214" max="12215" width="9.7109375" style="15" customWidth="1"/>
    <col min="12216" max="12216" width="1.42578125" style="15" customWidth="1"/>
    <col min="12217" max="12218" width="9.7109375" style="15" customWidth="1"/>
    <col min="12219" max="12219" width="2.140625" style="15" customWidth="1"/>
    <col min="12220" max="12221" width="9.7109375" style="15" customWidth="1"/>
    <col min="12222" max="12461" width="9.140625" style="15"/>
    <col min="12462" max="12462" width="11.85546875" style="15" customWidth="1"/>
    <col min="12463" max="12463" width="2.7109375" style="15" customWidth="1"/>
    <col min="12464" max="12465" width="9.7109375" style="15" customWidth="1"/>
    <col min="12466" max="12466" width="1.42578125" style="15" customWidth="1"/>
    <col min="12467" max="12468" width="9.7109375" style="15" customWidth="1"/>
    <col min="12469" max="12469" width="1.42578125" style="15" customWidth="1"/>
    <col min="12470" max="12471" width="9.7109375" style="15" customWidth="1"/>
    <col min="12472" max="12472" width="1.42578125" style="15" customWidth="1"/>
    <col min="12473" max="12474" width="9.7109375" style="15" customWidth="1"/>
    <col min="12475" max="12475" width="2.140625" style="15" customWidth="1"/>
    <col min="12476" max="12477" width="9.7109375" style="15" customWidth="1"/>
    <col min="12478" max="12717" width="9.140625" style="15"/>
    <col min="12718" max="12718" width="11.85546875" style="15" customWidth="1"/>
    <col min="12719" max="12719" width="2.7109375" style="15" customWidth="1"/>
    <col min="12720" max="12721" width="9.7109375" style="15" customWidth="1"/>
    <col min="12722" max="12722" width="1.42578125" style="15" customWidth="1"/>
    <col min="12723" max="12724" width="9.7109375" style="15" customWidth="1"/>
    <col min="12725" max="12725" width="1.42578125" style="15" customWidth="1"/>
    <col min="12726" max="12727" width="9.7109375" style="15" customWidth="1"/>
    <col min="12728" max="12728" width="1.42578125" style="15" customWidth="1"/>
    <col min="12729" max="12730" width="9.7109375" style="15" customWidth="1"/>
    <col min="12731" max="12731" width="2.140625" style="15" customWidth="1"/>
    <col min="12732" max="12733" width="9.7109375" style="15" customWidth="1"/>
    <col min="12734" max="12973" width="9.140625" style="15"/>
    <col min="12974" max="12974" width="11.85546875" style="15" customWidth="1"/>
    <col min="12975" max="12975" width="2.7109375" style="15" customWidth="1"/>
    <col min="12976" max="12977" width="9.7109375" style="15" customWidth="1"/>
    <col min="12978" max="12978" width="1.42578125" style="15" customWidth="1"/>
    <col min="12979" max="12980" width="9.7109375" style="15" customWidth="1"/>
    <col min="12981" max="12981" width="1.42578125" style="15" customWidth="1"/>
    <col min="12982" max="12983" width="9.7109375" style="15" customWidth="1"/>
    <col min="12984" max="12984" width="1.42578125" style="15" customWidth="1"/>
    <col min="12985" max="12986" width="9.7109375" style="15" customWidth="1"/>
    <col min="12987" max="12987" width="2.140625" style="15" customWidth="1"/>
    <col min="12988" max="12989" width="9.7109375" style="15" customWidth="1"/>
    <col min="12990" max="13229" width="9.140625" style="15"/>
    <col min="13230" max="13230" width="11.85546875" style="15" customWidth="1"/>
    <col min="13231" max="13231" width="2.7109375" style="15" customWidth="1"/>
    <col min="13232" max="13233" width="9.7109375" style="15" customWidth="1"/>
    <col min="13234" max="13234" width="1.42578125" style="15" customWidth="1"/>
    <col min="13235" max="13236" width="9.7109375" style="15" customWidth="1"/>
    <col min="13237" max="13237" width="1.42578125" style="15" customWidth="1"/>
    <col min="13238" max="13239" width="9.7109375" style="15" customWidth="1"/>
    <col min="13240" max="13240" width="1.42578125" style="15" customWidth="1"/>
    <col min="13241" max="13242" width="9.7109375" style="15" customWidth="1"/>
    <col min="13243" max="13243" width="2.140625" style="15" customWidth="1"/>
    <col min="13244" max="13245" width="9.7109375" style="15" customWidth="1"/>
    <col min="13246" max="13485" width="9.140625" style="15"/>
    <col min="13486" max="13486" width="11.85546875" style="15" customWidth="1"/>
    <col min="13487" max="13487" width="2.7109375" style="15" customWidth="1"/>
    <col min="13488" max="13489" width="9.7109375" style="15" customWidth="1"/>
    <col min="13490" max="13490" width="1.42578125" style="15" customWidth="1"/>
    <col min="13491" max="13492" width="9.7109375" style="15" customWidth="1"/>
    <col min="13493" max="13493" width="1.42578125" style="15" customWidth="1"/>
    <col min="13494" max="13495" width="9.7109375" style="15" customWidth="1"/>
    <col min="13496" max="13496" width="1.42578125" style="15" customWidth="1"/>
    <col min="13497" max="13498" width="9.7109375" style="15" customWidth="1"/>
    <col min="13499" max="13499" width="2.140625" style="15" customWidth="1"/>
    <col min="13500" max="13501" width="9.7109375" style="15" customWidth="1"/>
    <col min="13502" max="13741" width="9.140625" style="15"/>
    <col min="13742" max="13742" width="11.85546875" style="15" customWidth="1"/>
    <col min="13743" max="13743" width="2.7109375" style="15" customWidth="1"/>
    <col min="13744" max="13745" width="9.7109375" style="15" customWidth="1"/>
    <col min="13746" max="13746" width="1.42578125" style="15" customWidth="1"/>
    <col min="13747" max="13748" width="9.7109375" style="15" customWidth="1"/>
    <col min="13749" max="13749" width="1.42578125" style="15" customWidth="1"/>
    <col min="13750" max="13751" width="9.7109375" style="15" customWidth="1"/>
    <col min="13752" max="13752" width="1.42578125" style="15" customWidth="1"/>
    <col min="13753" max="13754" width="9.7109375" style="15" customWidth="1"/>
    <col min="13755" max="13755" width="2.140625" style="15" customWidth="1"/>
    <col min="13756" max="13757" width="9.7109375" style="15" customWidth="1"/>
    <col min="13758" max="13997" width="9.140625" style="15"/>
    <col min="13998" max="13998" width="11.85546875" style="15" customWidth="1"/>
    <col min="13999" max="13999" width="2.7109375" style="15" customWidth="1"/>
    <col min="14000" max="14001" width="9.7109375" style="15" customWidth="1"/>
    <col min="14002" max="14002" width="1.42578125" style="15" customWidth="1"/>
    <col min="14003" max="14004" width="9.7109375" style="15" customWidth="1"/>
    <col min="14005" max="14005" width="1.42578125" style="15" customWidth="1"/>
    <col min="14006" max="14007" width="9.7109375" style="15" customWidth="1"/>
    <col min="14008" max="14008" width="1.42578125" style="15" customWidth="1"/>
    <col min="14009" max="14010" width="9.7109375" style="15" customWidth="1"/>
    <col min="14011" max="14011" width="2.140625" style="15" customWidth="1"/>
    <col min="14012" max="14013" width="9.7109375" style="15" customWidth="1"/>
    <col min="14014" max="14253" width="9.140625" style="15"/>
    <col min="14254" max="14254" width="11.85546875" style="15" customWidth="1"/>
    <col min="14255" max="14255" width="2.7109375" style="15" customWidth="1"/>
    <col min="14256" max="14257" width="9.7109375" style="15" customWidth="1"/>
    <col min="14258" max="14258" width="1.42578125" style="15" customWidth="1"/>
    <col min="14259" max="14260" width="9.7109375" style="15" customWidth="1"/>
    <col min="14261" max="14261" width="1.42578125" style="15" customWidth="1"/>
    <col min="14262" max="14263" width="9.7109375" style="15" customWidth="1"/>
    <col min="14264" max="14264" width="1.42578125" style="15" customWidth="1"/>
    <col min="14265" max="14266" width="9.7109375" style="15" customWidth="1"/>
    <col min="14267" max="14267" width="2.140625" style="15" customWidth="1"/>
    <col min="14268" max="14269" width="9.7109375" style="15" customWidth="1"/>
    <col min="14270" max="14509" width="9.140625" style="15"/>
    <col min="14510" max="14510" width="11.85546875" style="15" customWidth="1"/>
    <col min="14511" max="14511" width="2.7109375" style="15" customWidth="1"/>
    <col min="14512" max="14513" width="9.7109375" style="15" customWidth="1"/>
    <col min="14514" max="14514" width="1.42578125" style="15" customWidth="1"/>
    <col min="14515" max="14516" width="9.7109375" style="15" customWidth="1"/>
    <col min="14517" max="14517" width="1.42578125" style="15" customWidth="1"/>
    <col min="14518" max="14519" width="9.7109375" style="15" customWidth="1"/>
    <col min="14520" max="14520" width="1.42578125" style="15" customWidth="1"/>
    <col min="14521" max="14522" width="9.7109375" style="15" customWidth="1"/>
    <col min="14523" max="14523" width="2.140625" style="15" customWidth="1"/>
    <col min="14524" max="14525" width="9.7109375" style="15" customWidth="1"/>
    <col min="14526" max="14765" width="9.140625" style="15"/>
    <col min="14766" max="14766" width="11.85546875" style="15" customWidth="1"/>
    <col min="14767" max="14767" width="2.7109375" style="15" customWidth="1"/>
    <col min="14768" max="14769" width="9.7109375" style="15" customWidth="1"/>
    <col min="14770" max="14770" width="1.42578125" style="15" customWidth="1"/>
    <col min="14771" max="14772" width="9.7109375" style="15" customWidth="1"/>
    <col min="14773" max="14773" width="1.42578125" style="15" customWidth="1"/>
    <col min="14774" max="14775" width="9.7109375" style="15" customWidth="1"/>
    <col min="14776" max="14776" width="1.42578125" style="15" customWidth="1"/>
    <col min="14777" max="14778" width="9.7109375" style="15" customWidth="1"/>
    <col min="14779" max="14779" width="2.140625" style="15" customWidth="1"/>
    <col min="14780" max="14781" width="9.7109375" style="15" customWidth="1"/>
    <col min="14782" max="15021" width="9.140625" style="15"/>
    <col min="15022" max="15022" width="11.85546875" style="15" customWidth="1"/>
    <col min="15023" max="15023" width="2.7109375" style="15" customWidth="1"/>
    <col min="15024" max="15025" width="9.7109375" style="15" customWidth="1"/>
    <col min="15026" max="15026" width="1.42578125" style="15" customWidth="1"/>
    <col min="15027" max="15028" width="9.7109375" style="15" customWidth="1"/>
    <col min="15029" max="15029" width="1.42578125" style="15" customWidth="1"/>
    <col min="15030" max="15031" width="9.7109375" style="15" customWidth="1"/>
    <col min="15032" max="15032" width="1.42578125" style="15" customWidth="1"/>
    <col min="15033" max="15034" width="9.7109375" style="15" customWidth="1"/>
    <col min="15035" max="15035" width="2.140625" style="15" customWidth="1"/>
    <col min="15036" max="15037" width="9.7109375" style="15" customWidth="1"/>
    <col min="15038" max="15277" width="9.140625" style="15"/>
    <col min="15278" max="15278" width="11.85546875" style="15" customWidth="1"/>
    <col min="15279" max="15279" width="2.7109375" style="15" customWidth="1"/>
    <col min="15280" max="15281" width="9.7109375" style="15" customWidth="1"/>
    <col min="15282" max="15282" width="1.42578125" style="15" customWidth="1"/>
    <col min="15283" max="15284" width="9.7109375" style="15" customWidth="1"/>
    <col min="15285" max="15285" width="1.42578125" style="15" customWidth="1"/>
    <col min="15286" max="15287" width="9.7109375" style="15" customWidth="1"/>
    <col min="15288" max="15288" width="1.42578125" style="15" customWidth="1"/>
    <col min="15289" max="15290" width="9.7109375" style="15" customWidth="1"/>
    <col min="15291" max="15291" width="2.140625" style="15" customWidth="1"/>
    <col min="15292" max="15293" width="9.7109375" style="15" customWidth="1"/>
    <col min="15294" max="15533" width="9.140625" style="15"/>
    <col min="15534" max="15534" width="11.85546875" style="15" customWidth="1"/>
    <col min="15535" max="15535" width="2.7109375" style="15" customWidth="1"/>
    <col min="15536" max="15537" width="9.7109375" style="15" customWidth="1"/>
    <col min="15538" max="15538" width="1.42578125" style="15" customWidth="1"/>
    <col min="15539" max="15540" width="9.7109375" style="15" customWidth="1"/>
    <col min="15541" max="15541" width="1.42578125" style="15" customWidth="1"/>
    <col min="15542" max="15543" width="9.7109375" style="15" customWidth="1"/>
    <col min="15544" max="15544" width="1.42578125" style="15" customWidth="1"/>
    <col min="15545" max="15546" width="9.7109375" style="15" customWidth="1"/>
    <col min="15547" max="15547" width="2.140625" style="15" customWidth="1"/>
    <col min="15548" max="15549" width="9.7109375" style="15" customWidth="1"/>
    <col min="15550" max="15789" width="9.140625" style="15"/>
    <col min="15790" max="15790" width="11.85546875" style="15" customWidth="1"/>
    <col min="15791" max="15791" width="2.7109375" style="15" customWidth="1"/>
    <col min="15792" max="15793" width="9.7109375" style="15" customWidth="1"/>
    <col min="15794" max="15794" width="1.42578125" style="15" customWidth="1"/>
    <col min="15795" max="15796" width="9.7109375" style="15" customWidth="1"/>
    <col min="15797" max="15797" width="1.42578125" style="15" customWidth="1"/>
    <col min="15798" max="15799" width="9.7109375" style="15" customWidth="1"/>
    <col min="15800" max="15800" width="1.42578125" style="15" customWidth="1"/>
    <col min="15801" max="15802" width="9.7109375" style="15" customWidth="1"/>
    <col min="15803" max="15803" width="2.140625" style="15" customWidth="1"/>
    <col min="15804" max="15805" width="9.7109375" style="15" customWidth="1"/>
    <col min="15806" max="16384" width="9.140625" style="15"/>
  </cols>
  <sheetData>
    <row r="1" spans="1:4" s="18" customFormat="1" ht="15" customHeight="1" x14ac:dyDescent="0.2">
      <c r="A1" s="40" t="s">
        <v>104</v>
      </c>
      <c r="B1" s="40"/>
      <c r="C1" s="40"/>
      <c r="D1" s="40"/>
    </row>
    <row r="2" spans="1:4" ht="27" customHeight="1" x14ac:dyDescent="0.2">
      <c r="A2" s="25" t="s">
        <v>107</v>
      </c>
      <c r="B2" s="37" t="s">
        <v>106</v>
      </c>
      <c r="C2" s="37" t="s">
        <v>99</v>
      </c>
      <c r="D2" s="37" t="s">
        <v>105</v>
      </c>
    </row>
    <row r="3" spans="1:4" ht="15" customHeight="1" x14ac:dyDescent="0.2">
      <c r="A3" s="23"/>
      <c r="B3" s="20" t="s">
        <v>98</v>
      </c>
      <c r="C3" s="20" t="s">
        <v>97</v>
      </c>
      <c r="D3" s="20" t="s">
        <v>100</v>
      </c>
    </row>
    <row r="4" spans="1:4" ht="15" customHeight="1" x14ac:dyDescent="0.2">
      <c r="A4" s="27" t="s">
        <v>15</v>
      </c>
      <c r="B4" s="35"/>
      <c r="C4" s="35"/>
      <c r="D4" s="35"/>
    </row>
    <row r="5" spans="1:4" s="18" customFormat="1" ht="15" customHeight="1" x14ac:dyDescent="0.2">
      <c r="A5" s="24" t="s">
        <v>23</v>
      </c>
      <c r="B5" s="21">
        <v>2856253</v>
      </c>
      <c r="C5" s="28">
        <v>28500</v>
      </c>
      <c r="D5" s="21">
        <v>100219</v>
      </c>
    </row>
    <row r="6" spans="1:4" s="18" customFormat="1" ht="15" customHeight="1" x14ac:dyDescent="0.2">
      <c r="A6" s="24" t="s">
        <v>24</v>
      </c>
      <c r="B6" s="21">
        <v>2810853</v>
      </c>
      <c r="C6" s="28">
        <v>38272</v>
      </c>
      <c r="D6" s="21">
        <v>73444</v>
      </c>
    </row>
    <row r="7" spans="1:4" s="18" customFormat="1" ht="15" customHeight="1" x14ac:dyDescent="0.2">
      <c r="A7" s="24" t="s">
        <v>25</v>
      </c>
      <c r="B7" s="21">
        <v>6640882</v>
      </c>
      <c r="C7" s="28">
        <v>62015</v>
      </c>
      <c r="D7" s="21">
        <v>107085</v>
      </c>
    </row>
    <row r="8" spans="1:4" s="17" customFormat="1" ht="15" customHeight="1" x14ac:dyDescent="0.2">
      <c r="A8" s="19" t="s">
        <v>63</v>
      </c>
      <c r="B8" s="22">
        <v>12307988</v>
      </c>
      <c r="C8" s="29">
        <v>128787</v>
      </c>
      <c r="D8" s="22">
        <v>95569</v>
      </c>
    </row>
    <row r="9" spans="1:4" s="18" customFormat="1" ht="15" customHeight="1" x14ac:dyDescent="0.2">
      <c r="A9" s="23" t="s">
        <v>26</v>
      </c>
      <c r="B9" s="21">
        <v>94896662</v>
      </c>
      <c r="C9" s="28">
        <v>121848</v>
      </c>
      <c r="D9" s="21">
        <v>778812</v>
      </c>
    </row>
    <row r="10" spans="1:4" s="14" customFormat="1" ht="15" customHeight="1" x14ac:dyDescent="0.2">
      <c r="A10" s="36" t="s">
        <v>14</v>
      </c>
      <c r="B10" s="26">
        <v>107204650</v>
      </c>
      <c r="C10" s="30">
        <v>250635</v>
      </c>
      <c r="D10" s="26">
        <v>427732</v>
      </c>
    </row>
    <row r="11" spans="1:4" s="14" customFormat="1" ht="15" customHeight="1" x14ac:dyDescent="0.2">
      <c r="A11" s="27" t="s">
        <v>16</v>
      </c>
      <c r="B11" s="35"/>
      <c r="C11" s="35"/>
      <c r="D11" s="35"/>
    </row>
    <row r="12" spans="1:4" s="14" customFormat="1" ht="15" customHeight="1" x14ac:dyDescent="0.2">
      <c r="A12" s="24" t="s">
        <v>23</v>
      </c>
      <c r="B12" s="21">
        <v>5795965</v>
      </c>
      <c r="C12" s="28">
        <v>85502</v>
      </c>
      <c r="D12" s="21">
        <v>67787</v>
      </c>
    </row>
    <row r="13" spans="1:4" s="14" customFormat="1" ht="15" customHeight="1" x14ac:dyDescent="0.2">
      <c r="A13" s="24" t="s">
        <v>24</v>
      </c>
      <c r="B13" s="21">
        <v>2463672</v>
      </c>
      <c r="C13" s="28">
        <v>33247</v>
      </c>
      <c r="D13" s="21">
        <v>74102</v>
      </c>
    </row>
    <row r="14" spans="1:4" s="14" customFormat="1" ht="15" customHeight="1" x14ac:dyDescent="0.2">
      <c r="A14" s="24" t="s">
        <v>25</v>
      </c>
      <c r="B14" s="21">
        <v>1176540</v>
      </c>
      <c r="C14" s="28">
        <v>15183</v>
      </c>
      <c r="D14" s="21">
        <v>77491</v>
      </c>
    </row>
    <row r="15" spans="1:4" s="14" customFormat="1" ht="15" customHeight="1" x14ac:dyDescent="0.2">
      <c r="A15" s="19" t="s">
        <v>63</v>
      </c>
      <c r="B15" s="22">
        <v>9436177</v>
      </c>
      <c r="C15" s="29">
        <v>133932</v>
      </c>
      <c r="D15" s="22">
        <v>70455</v>
      </c>
    </row>
    <row r="16" spans="1:4" s="14" customFormat="1" ht="15" customHeight="1" x14ac:dyDescent="0.2">
      <c r="A16" s="23" t="s">
        <v>26</v>
      </c>
      <c r="B16" s="21">
        <v>1240772</v>
      </c>
      <c r="C16" s="28">
        <v>10589</v>
      </c>
      <c r="D16" s="21">
        <v>117176</v>
      </c>
    </row>
    <row r="17" spans="1:4" s="14" customFormat="1" ht="15" customHeight="1" x14ac:dyDescent="0.2">
      <c r="A17" s="36" t="s">
        <v>14</v>
      </c>
      <c r="B17" s="26">
        <v>10676949</v>
      </c>
      <c r="C17" s="30">
        <v>144521</v>
      </c>
      <c r="D17" s="26">
        <v>73878</v>
      </c>
    </row>
    <row r="18" spans="1:4" s="14" customFormat="1" ht="15" customHeight="1" x14ac:dyDescent="0.2">
      <c r="A18" s="27" t="s">
        <v>17</v>
      </c>
      <c r="B18" s="35"/>
      <c r="C18" s="35"/>
      <c r="D18" s="35"/>
    </row>
    <row r="19" spans="1:4" s="14" customFormat="1" ht="15" customHeight="1" x14ac:dyDescent="0.2">
      <c r="A19" s="24" t="s">
        <v>23</v>
      </c>
      <c r="B19" s="21">
        <v>5358789</v>
      </c>
      <c r="C19" s="28">
        <v>90615</v>
      </c>
      <c r="D19" s="21">
        <v>59138</v>
      </c>
    </row>
    <row r="20" spans="1:4" s="14" customFormat="1" ht="15" customHeight="1" x14ac:dyDescent="0.2">
      <c r="A20" s="24" t="s">
        <v>24</v>
      </c>
      <c r="B20" s="21">
        <v>6591835</v>
      </c>
      <c r="C20" s="28">
        <v>108063</v>
      </c>
      <c r="D20" s="21">
        <v>61000</v>
      </c>
    </row>
    <row r="21" spans="1:4" s="14" customFormat="1" ht="15" customHeight="1" x14ac:dyDescent="0.2">
      <c r="A21" s="24" t="s">
        <v>25</v>
      </c>
      <c r="B21" s="21">
        <v>6381098</v>
      </c>
      <c r="C21" s="28">
        <v>68482</v>
      </c>
      <c r="D21" s="21">
        <v>93179</v>
      </c>
    </row>
    <row r="22" spans="1:4" s="14" customFormat="1" ht="15" customHeight="1" x14ac:dyDescent="0.2">
      <c r="A22" s="19" t="s">
        <v>63</v>
      </c>
      <c r="B22" s="22">
        <v>18331721</v>
      </c>
      <c r="C22" s="29">
        <v>267160</v>
      </c>
      <c r="D22" s="22">
        <v>68617</v>
      </c>
    </row>
    <row r="23" spans="1:4" s="14" customFormat="1" ht="15" customHeight="1" x14ac:dyDescent="0.2">
      <c r="A23" s="23" t="s">
        <v>26</v>
      </c>
      <c r="B23" s="21">
        <v>5132998</v>
      </c>
      <c r="C23" s="28">
        <v>107808</v>
      </c>
      <c r="D23" s="21">
        <v>47612</v>
      </c>
    </row>
    <row r="24" spans="1:4" s="14" customFormat="1" ht="15" customHeight="1" x14ac:dyDescent="0.2">
      <c r="A24" s="36" t="s">
        <v>14</v>
      </c>
      <c r="B24" s="26">
        <v>23464720</v>
      </c>
      <c r="C24" s="30">
        <v>374968</v>
      </c>
      <c r="D24" s="26">
        <v>62578</v>
      </c>
    </row>
    <row r="25" spans="1:4" s="14" customFormat="1" ht="15" customHeight="1" x14ac:dyDescent="0.2">
      <c r="A25" s="27" t="s">
        <v>101</v>
      </c>
      <c r="B25" s="35"/>
      <c r="C25" s="35"/>
      <c r="D25" s="35"/>
    </row>
    <row r="26" spans="1:4" s="14" customFormat="1" ht="15" customHeight="1" x14ac:dyDescent="0.2">
      <c r="A26" s="24" t="s">
        <v>23</v>
      </c>
      <c r="B26" s="21">
        <v>26907722</v>
      </c>
      <c r="C26" s="28">
        <v>233723</v>
      </c>
      <c r="D26" s="21">
        <v>115127</v>
      </c>
    </row>
    <row r="27" spans="1:4" s="14" customFormat="1" ht="15" customHeight="1" x14ac:dyDescent="0.2">
      <c r="A27" s="24" t="s">
        <v>24</v>
      </c>
      <c r="B27" s="21">
        <v>9479304</v>
      </c>
      <c r="C27" s="28">
        <v>181436</v>
      </c>
      <c r="D27" s="21">
        <v>52246</v>
      </c>
    </row>
    <row r="28" spans="1:4" s="14" customFormat="1" ht="15" customHeight="1" x14ac:dyDescent="0.2">
      <c r="A28" s="24" t="s">
        <v>25</v>
      </c>
      <c r="B28" s="21">
        <v>10019633</v>
      </c>
      <c r="C28" s="28">
        <v>164417</v>
      </c>
      <c r="D28" s="21">
        <v>60940</v>
      </c>
    </row>
    <row r="29" spans="1:4" s="14" customFormat="1" ht="15" customHeight="1" x14ac:dyDescent="0.2">
      <c r="A29" s="19" t="s">
        <v>63</v>
      </c>
      <c r="B29" s="22">
        <v>46406659.600000001</v>
      </c>
      <c r="C29" s="29">
        <v>579576</v>
      </c>
      <c r="D29" s="22">
        <v>80070</v>
      </c>
    </row>
    <row r="30" spans="1:4" s="14" customFormat="1" ht="15" customHeight="1" x14ac:dyDescent="0.2">
      <c r="A30" s="23" t="s">
        <v>26</v>
      </c>
      <c r="B30" s="21">
        <v>44311137</v>
      </c>
      <c r="C30" s="28">
        <v>223571</v>
      </c>
      <c r="D30" s="21">
        <v>198197</v>
      </c>
    </row>
    <row r="31" spans="1:4" s="14" customFormat="1" ht="15" customHeight="1" x14ac:dyDescent="0.2">
      <c r="A31" s="36" t="s">
        <v>14</v>
      </c>
      <c r="B31" s="26">
        <v>90717796</v>
      </c>
      <c r="C31" s="30">
        <v>803147</v>
      </c>
      <c r="D31" s="26">
        <v>112953</v>
      </c>
    </row>
    <row r="32" spans="1:4" s="14" customFormat="1" ht="15" customHeight="1" x14ac:dyDescent="0.2">
      <c r="A32" s="27" t="s">
        <v>20</v>
      </c>
      <c r="B32" s="35"/>
      <c r="C32" s="35"/>
      <c r="D32" s="35"/>
    </row>
    <row r="33" spans="1:4" s="14" customFormat="1" ht="15" customHeight="1" x14ac:dyDescent="0.2">
      <c r="A33" s="24" t="s">
        <v>23</v>
      </c>
      <c r="B33" s="22">
        <v>40918729</v>
      </c>
      <c r="C33" s="31">
        <v>438340</v>
      </c>
      <c r="D33" s="22">
        <v>93349</v>
      </c>
    </row>
    <row r="34" spans="1:4" s="14" customFormat="1" ht="15" customHeight="1" x14ac:dyDescent="0.2">
      <c r="A34" s="24" t="s">
        <v>24</v>
      </c>
      <c r="B34" s="21">
        <v>21345664</v>
      </c>
      <c r="C34" s="32">
        <v>361018</v>
      </c>
      <c r="D34" s="21">
        <v>59126</v>
      </c>
    </row>
    <row r="35" spans="1:4" s="14" customFormat="1" ht="15" customHeight="1" x14ac:dyDescent="0.2">
      <c r="A35" s="24" t="s">
        <v>25</v>
      </c>
      <c r="B35" s="21">
        <v>24218153</v>
      </c>
      <c r="C35" s="32">
        <v>310097</v>
      </c>
      <c r="D35" s="21">
        <v>78099</v>
      </c>
    </row>
    <row r="36" spans="1:4" s="14" customFormat="1" ht="15" customHeight="1" x14ac:dyDescent="0.2">
      <c r="A36" s="19" t="s">
        <v>63</v>
      </c>
      <c r="B36" s="22">
        <v>86482545.599999994</v>
      </c>
      <c r="C36" s="31">
        <v>1109455</v>
      </c>
      <c r="D36" s="22">
        <v>77950</v>
      </c>
    </row>
    <row r="37" spans="1:4" s="14" customFormat="1" ht="15" customHeight="1" x14ac:dyDescent="0.2">
      <c r="A37" s="23" t="s">
        <v>26</v>
      </c>
      <c r="B37" s="21">
        <v>145581569</v>
      </c>
      <c r="C37" s="32">
        <v>463816</v>
      </c>
      <c r="D37" s="21">
        <v>313878</v>
      </c>
    </row>
    <row r="38" spans="1:4" s="14" customFormat="1" ht="15" customHeight="1" x14ac:dyDescent="0.2">
      <c r="A38" s="36" t="s">
        <v>14</v>
      </c>
      <c r="B38" s="26">
        <v>232064115</v>
      </c>
      <c r="C38" s="33">
        <v>1573271</v>
      </c>
      <c r="D38" s="26">
        <v>147504</v>
      </c>
    </row>
    <row r="39" spans="1:4" s="16" customFormat="1" ht="15" customHeight="1" x14ac:dyDescent="0.2">
      <c r="A39" s="39" t="s">
        <v>96</v>
      </c>
      <c r="B39" s="39"/>
      <c r="C39" s="39"/>
      <c r="D39" s="39"/>
    </row>
    <row r="40" spans="1:4" s="16" customFormat="1" ht="15" customHeight="1" x14ac:dyDescent="0.2">
      <c r="A40" s="41" t="s">
        <v>102</v>
      </c>
      <c r="B40" s="41"/>
      <c r="C40" s="41"/>
      <c r="D40" s="41"/>
    </row>
    <row r="41" spans="1:4" s="18" customFormat="1" ht="27" customHeight="1" x14ac:dyDescent="0.2">
      <c r="A41" s="38" t="s">
        <v>103</v>
      </c>
      <c r="B41" s="38"/>
      <c r="C41" s="38"/>
      <c r="D41" s="38"/>
    </row>
  </sheetData>
  <mergeCells count="4">
    <mergeCell ref="A41:D41"/>
    <mergeCell ref="A39:D39"/>
    <mergeCell ref="A1:D1"/>
    <mergeCell ref="A40:D40"/>
  </mergeCells>
  <pageMargins left="0.59055118110236227" right="0.59055118110236227" top="0.59055118110236227" bottom="0.9842519685039370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:AC24"/>
  <sheetViews>
    <sheetView topLeftCell="A7" workbookViewId="0">
      <selection activeCell="K41" sqref="K41"/>
    </sheetView>
  </sheetViews>
  <sheetFormatPr defaultRowHeight="15" x14ac:dyDescent="0.25"/>
  <cols>
    <col min="1" max="1" width="49.7109375" customWidth="1"/>
    <col min="14" max="14" width="20" customWidth="1"/>
  </cols>
  <sheetData>
    <row r="2" spans="14:29" x14ac:dyDescent="0.25">
      <c r="N2" s="4" t="s">
        <v>67</v>
      </c>
      <c r="O2" s="4">
        <v>2006</v>
      </c>
      <c r="P2" s="4">
        <v>2007</v>
      </c>
      <c r="Q2" s="4">
        <v>2008</v>
      </c>
      <c r="R2" s="4">
        <v>2009</v>
      </c>
      <c r="S2" s="4">
        <v>2010</v>
      </c>
      <c r="T2" s="4">
        <v>2011</v>
      </c>
    </row>
    <row r="3" spans="14:29" x14ac:dyDescent="0.25">
      <c r="N3" t="s">
        <v>20</v>
      </c>
      <c r="O3" s="1">
        <v>1443072</v>
      </c>
      <c r="P3" s="1">
        <v>1528295</v>
      </c>
      <c r="Q3" s="1">
        <v>1503034</v>
      </c>
      <c r="R3" s="1">
        <v>1308786</v>
      </c>
      <c r="S3" s="1">
        <v>1237385</v>
      </c>
      <c r="T3" s="1">
        <v>1223047</v>
      </c>
    </row>
    <row r="4" spans="14:29" x14ac:dyDescent="0.25">
      <c r="N4" t="s">
        <v>15</v>
      </c>
      <c r="O4" s="1">
        <v>248822</v>
      </c>
      <c r="P4" s="1">
        <v>255161</v>
      </c>
      <c r="Q4" s="1">
        <v>247613</v>
      </c>
      <c r="R4" s="1">
        <v>216960</v>
      </c>
      <c r="S4" s="1">
        <v>203542</v>
      </c>
      <c r="T4" s="1">
        <v>202512</v>
      </c>
    </row>
    <row r="5" spans="14:29" x14ac:dyDescent="0.25">
      <c r="N5" t="s">
        <v>16</v>
      </c>
      <c r="O5" s="1">
        <v>223924</v>
      </c>
      <c r="P5" s="1">
        <v>229525</v>
      </c>
      <c r="Q5" s="1">
        <v>190364</v>
      </c>
      <c r="R5" s="1">
        <v>126147</v>
      </c>
      <c r="S5" s="1">
        <v>98445</v>
      </c>
      <c r="T5" s="1">
        <v>85306</v>
      </c>
    </row>
    <row r="6" spans="14:29" x14ac:dyDescent="0.25">
      <c r="N6" t="s">
        <v>17</v>
      </c>
      <c r="O6" s="1">
        <v>339588</v>
      </c>
      <c r="P6" s="1">
        <v>370601</v>
      </c>
      <c r="Q6" s="1">
        <v>375361</v>
      </c>
      <c r="R6" s="1">
        <v>341205</v>
      </c>
      <c r="S6" s="1">
        <v>329917</v>
      </c>
      <c r="T6" s="1">
        <v>326303</v>
      </c>
    </row>
    <row r="7" spans="14:29" x14ac:dyDescent="0.25">
      <c r="N7" t="s">
        <v>18</v>
      </c>
      <c r="O7" s="1">
        <v>545550</v>
      </c>
      <c r="P7" s="1">
        <v>578027</v>
      </c>
      <c r="Q7" s="1">
        <v>590792</v>
      </c>
      <c r="R7" s="1">
        <v>530951</v>
      </c>
      <c r="S7" s="1">
        <v>511155</v>
      </c>
      <c r="T7" s="1">
        <v>514598</v>
      </c>
    </row>
    <row r="8" spans="14:29" x14ac:dyDescent="0.25">
      <c r="N8" t="s">
        <v>65</v>
      </c>
      <c r="O8" s="1">
        <v>85188</v>
      </c>
      <c r="P8" s="1">
        <v>94981</v>
      </c>
      <c r="Q8" s="1">
        <v>98904</v>
      </c>
      <c r="R8" s="1">
        <v>93523</v>
      </c>
      <c r="S8" s="1">
        <v>94326</v>
      </c>
      <c r="T8" s="1">
        <v>94328</v>
      </c>
    </row>
    <row r="10" spans="14:29" x14ac:dyDescent="0.25">
      <c r="N10" s="4" t="s">
        <v>66</v>
      </c>
      <c r="O10" s="4">
        <v>2006</v>
      </c>
      <c r="P10" s="4">
        <v>2007</v>
      </c>
      <c r="Q10" s="4">
        <v>2008</v>
      </c>
      <c r="R10" s="4">
        <v>2009</v>
      </c>
      <c r="S10" s="4">
        <v>2010</v>
      </c>
      <c r="T10" s="4">
        <v>2011</v>
      </c>
      <c r="V10" s="4">
        <v>2006</v>
      </c>
      <c r="W10" s="4">
        <v>2007</v>
      </c>
      <c r="X10" s="4">
        <v>2008</v>
      </c>
      <c r="Y10" s="4">
        <v>2009</v>
      </c>
      <c r="Z10" s="4">
        <v>2010</v>
      </c>
      <c r="AA10" s="4">
        <v>2011</v>
      </c>
      <c r="AC10" s="4" t="s">
        <v>72</v>
      </c>
    </row>
    <row r="11" spans="14:29" x14ac:dyDescent="0.25">
      <c r="N11" t="s">
        <v>20</v>
      </c>
      <c r="O11" s="1">
        <v>397821</v>
      </c>
      <c r="P11" s="1">
        <v>435491</v>
      </c>
      <c r="Q11" s="1">
        <v>445185</v>
      </c>
      <c r="R11" s="1">
        <v>401130</v>
      </c>
      <c r="S11" s="1">
        <v>382867</v>
      </c>
      <c r="T11" s="1">
        <v>384218</v>
      </c>
      <c r="U11" t="s">
        <v>20</v>
      </c>
      <c r="V11" s="8">
        <f>O11/$O$11*100</f>
        <v>100</v>
      </c>
      <c r="W11" s="8">
        <f t="shared" ref="W11:AA11" si="0">P11/$O$11*100</f>
        <v>109.46908282870939</v>
      </c>
      <c r="X11" s="8">
        <f t="shared" si="0"/>
        <v>111.90585715686201</v>
      </c>
      <c r="Y11" s="8">
        <f t="shared" si="0"/>
        <v>100.83178112769311</v>
      </c>
      <c r="Z11" s="8">
        <f t="shared" si="0"/>
        <v>96.241022972643478</v>
      </c>
      <c r="AA11" s="8">
        <f t="shared" si="0"/>
        <v>96.580622943484627</v>
      </c>
      <c r="AC11" s="1">
        <f>O11-T11</f>
        <v>13603</v>
      </c>
    </row>
    <row r="12" spans="14:29" x14ac:dyDescent="0.25">
      <c r="N12" t="s">
        <v>15</v>
      </c>
      <c r="O12" s="1">
        <v>104819</v>
      </c>
      <c r="P12" s="1">
        <v>108249</v>
      </c>
      <c r="Q12" s="1">
        <v>104022</v>
      </c>
      <c r="R12" s="1">
        <v>95382</v>
      </c>
      <c r="S12" s="1">
        <v>88553</v>
      </c>
      <c r="T12" s="1">
        <v>89921</v>
      </c>
      <c r="U12" t="s">
        <v>15</v>
      </c>
      <c r="V12" s="8">
        <f>O12/$O$12*100</f>
        <v>100</v>
      </c>
      <c r="W12" s="8">
        <f t="shared" ref="W12:AA12" si="1">P12/$O$12*100</f>
        <v>103.27230750150258</v>
      </c>
      <c r="X12" s="8">
        <f t="shared" si="1"/>
        <v>99.239641668018209</v>
      </c>
      <c r="Y12" s="8">
        <f t="shared" si="1"/>
        <v>90.996861256069977</v>
      </c>
      <c r="Z12" s="8">
        <f t="shared" si="1"/>
        <v>84.481821043894712</v>
      </c>
      <c r="AA12" s="8">
        <f t="shared" si="1"/>
        <v>85.78692794245319</v>
      </c>
      <c r="AC12" s="1">
        <f t="shared" ref="AC12:AC16" si="2">O12-T12</f>
        <v>14898</v>
      </c>
    </row>
    <row r="13" spans="14:29" x14ac:dyDescent="0.25">
      <c r="N13" t="s">
        <v>16</v>
      </c>
      <c r="O13" s="1">
        <v>14699</v>
      </c>
      <c r="P13" s="1">
        <v>15690</v>
      </c>
      <c r="Q13" s="1">
        <v>13157</v>
      </c>
      <c r="R13" s="1">
        <v>7673</v>
      </c>
      <c r="S13" s="1">
        <v>4601</v>
      </c>
      <c r="T13" s="1">
        <v>3847</v>
      </c>
      <c r="U13" t="s">
        <v>16</v>
      </c>
      <c r="V13" s="8">
        <f>O13/$O$13*100</f>
        <v>100</v>
      </c>
      <c r="W13" s="8">
        <f t="shared" ref="W13:AA13" si="3">P13/$O$13*100</f>
        <v>106.74195523505001</v>
      </c>
      <c r="X13" s="8">
        <f t="shared" si="3"/>
        <v>89.509490441526623</v>
      </c>
      <c r="Y13" s="8">
        <f t="shared" si="3"/>
        <v>52.200829988434585</v>
      </c>
      <c r="Z13" s="8">
        <f t="shared" si="3"/>
        <v>31.301449078168581</v>
      </c>
      <c r="AA13" s="8">
        <f t="shared" si="3"/>
        <v>26.171848425062926</v>
      </c>
      <c r="AC13" s="1">
        <f t="shared" si="2"/>
        <v>10852</v>
      </c>
    </row>
    <row r="14" spans="14:29" x14ac:dyDescent="0.25">
      <c r="N14" t="s">
        <v>17</v>
      </c>
      <c r="O14" s="1">
        <v>76634</v>
      </c>
      <c r="P14" s="1">
        <v>96387</v>
      </c>
      <c r="Q14" s="1">
        <v>100413</v>
      </c>
      <c r="R14" s="1">
        <v>90387</v>
      </c>
      <c r="S14" s="1">
        <v>88745</v>
      </c>
      <c r="T14" s="1">
        <v>88208</v>
      </c>
      <c r="U14" t="s">
        <v>17</v>
      </c>
      <c r="V14" s="8">
        <f>O14/$O$14*100</f>
        <v>100</v>
      </c>
      <c r="W14" s="8">
        <f t="shared" ref="W14:AA14" si="4">P14/$O$14*100</f>
        <v>125.77576532609547</v>
      </c>
      <c r="X14" s="8">
        <f t="shared" si="4"/>
        <v>131.02930813999006</v>
      </c>
      <c r="Y14" s="8">
        <f t="shared" si="4"/>
        <v>117.94634235456847</v>
      </c>
      <c r="Z14" s="8">
        <f t="shared" si="4"/>
        <v>115.80369026802724</v>
      </c>
      <c r="AA14" s="8">
        <f t="shared" si="4"/>
        <v>115.10295691207557</v>
      </c>
      <c r="AC14" s="1">
        <f t="shared" si="2"/>
        <v>-11574</v>
      </c>
    </row>
    <row r="15" spans="14:29" x14ac:dyDescent="0.25">
      <c r="N15" t="s">
        <v>18</v>
      </c>
      <c r="O15" s="1">
        <v>143819</v>
      </c>
      <c r="P15" s="1">
        <v>149065</v>
      </c>
      <c r="Q15" s="1">
        <v>158573</v>
      </c>
      <c r="R15" s="1">
        <v>142336</v>
      </c>
      <c r="S15" s="1">
        <v>134572</v>
      </c>
      <c r="T15" s="1">
        <v>137249</v>
      </c>
      <c r="U15" t="s">
        <v>18</v>
      </c>
      <c r="V15" s="8">
        <f>O15/$O$15*100</f>
        <v>100</v>
      </c>
      <c r="W15" s="8">
        <f t="shared" ref="W15:AA15" si="5">P15/$O$15*100</f>
        <v>103.6476404369381</v>
      </c>
      <c r="X15" s="8">
        <f t="shared" si="5"/>
        <v>110.25872798448049</v>
      </c>
      <c r="Y15" s="8">
        <f t="shared" si="5"/>
        <v>98.968842781551814</v>
      </c>
      <c r="Z15" s="8">
        <f t="shared" si="5"/>
        <v>93.570390560357126</v>
      </c>
      <c r="AA15" s="8">
        <f t="shared" si="5"/>
        <v>95.43175797356399</v>
      </c>
      <c r="AC15" s="1">
        <f t="shared" si="2"/>
        <v>6570</v>
      </c>
    </row>
    <row r="16" spans="14:29" x14ac:dyDescent="0.25">
      <c r="N16" t="s">
        <v>65</v>
      </c>
      <c r="O16" s="1">
        <v>57850</v>
      </c>
      <c r="P16" s="1">
        <v>66100</v>
      </c>
      <c r="Q16" s="1">
        <v>69020</v>
      </c>
      <c r="R16" s="1">
        <v>65352</v>
      </c>
      <c r="S16" s="1">
        <v>66396</v>
      </c>
      <c r="T16" s="1">
        <v>64993</v>
      </c>
      <c r="U16" t="s">
        <v>65</v>
      </c>
      <c r="V16" s="8">
        <f>O16/$O$16*100</f>
        <v>100</v>
      </c>
      <c r="W16" s="8">
        <f t="shared" ref="W16:AA16" si="6">P16/$O$16*100</f>
        <v>114.26101987899742</v>
      </c>
      <c r="X16" s="8">
        <f t="shared" si="6"/>
        <v>119.3085566119274</v>
      </c>
      <c r="Y16" s="8">
        <f t="shared" si="6"/>
        <v>112.96802074330164</v>
      </c>
      <c r="Z16" s="8">
        <f t="shared" si="6"/>
        <v>114.77268798617114</v>
      </c>
      <c r="AA16" s="8">
        <f t="shared" si="6"/>
        <v>112.34745030250647</v>
      </c>
      <c r="AC16" s="1">
        <f t="shared" si="2"/>
        <v>-7143</v>
      </c>
    </row>
    <row r="17" spans="14:29" x14ac:dyDescent="0.25">
      <c r="O17" s="1"/>
      <c r="P17" s="1"/>
      <c r="Q17" s="1"/>
      <c r="R17" s="1"/>
      <c r="S17" s="1"/>
      <c r="T17" s="1"/>
    </row>
    <row r="18" spans="14:29" x14ac:dyDescent="0.25">
      <c r="N18" s="4" t="s">
        <v>68</v>
      </c>
      <c r="O18" s="4">
        <v>2006</v>
      </c>
      <c r="P18" s="4">
        <v>2007</v>
      </c>
      <c r="Q18" s="4">
        <v>2008</v>
      </c>
      <c r="R18" s="4">
        <v>2009</v>
      </c>
      <c r="S18" s="4">
        <v>2010</v>
      </c>
      <c r="T18" s="4">
        <v>2011</v>
      </c>
      <c r="V18" s="4">
        <v>2006</v>
      </c>
      <c r="W18" s="4">
        <v>2007</v>
      </c>
      <c r="X18" s="4">
        <v>2008</v>
      </c>
      <c r="Y18" s="4">
        <v>2009</v>
      </c>
      <c r="Z18" s="4">
        <v>2010</v>
      </c>
      <c r="AA18" s="4">
        <v>2011</v>
      </c>
      <c r="AC18" s="4" t="s">
        <v>72</v>
      </c>
    </row>
    <row r="19" spans="14:29" x14ac:dyDescent="0.25">
      <c r="N19" t="s">
        <v>20</v>
      </c>
      <c r="O19" s="1">
        <f t="shared" ref="O19:O24" si="7">O3-O11</f>
        <v>1045251</v>
      </c>
      <c r="P19" s="1">
        <f t="shared" ref="P19:T19" si="8">P3-P11</f>
        <v>1092804</v>
      </c>
      <c r="Q19" s="1">
        <f t="shared" si="8"/>
        <v>1057849</v>
      </c>
      <c r="R19" s="1">
        <f t="shared" si="8"/>
        <v>907656</v>
      </c>
      <c r="S19" s="1">
        <f t="shared" si="8"/>
        <v>854518</v>
      </c>
      <c r="T19" s="1">
        <f t="shared" si="8"/>
        <v>838829</v>
      </c>
      <c r="U19" t="s">
        <v>20</v>
      </c>
      <c r="V19" s="8">
        <f>O19/$O$19*100</f>
        <v>100</v>
      </c>
      <c r="W19" s="8">
        <f t="shared" ref="W19:AA19" si="9">P19/$O$19*100</f>
        <v>104.54943358102504</v>
      </c>
      <c r="X19" s="8">
        <f t="shared" si="9"/>
        <v>101.20526074598351</v>
      </c>
      <c r="Y19" s="8">
        <f t="shared" si="9"/>
        <v>86.836176191173223</v>
      </c>
      <c r="Z19" s="8">
        <f t="shared" si="9"/>
        <v>81.752421188786244</v>
      </c>
      <c r="AA19" s="8">
        <f t="shared" si="9"/>
        <v>80.25144199814207</v>
      </c>
      <c r="AC19" s="1">
        <f>O19-T19</f>
        <v>206422</v>
      </c>
    </row>
    <row r="20" spans="14:29" x14ac:dyDescent="0.25">
      <c r="N20" t="s">
        <v>15</v>
      </c>
      <c r="O20" s="1">
        <f t="shared" si="7"/>
        <v>144003</v>
      </c>
      <c r="P20" s="1">
        <f t="shared" ref="P20:T20" si="10">P4-P12</f>
        <v>146912</v>
      </c>
      <c r="Q20" s="1">
        <f t="shared" si="10"/>
        <v>143591</v>
      </c>
      <c r="R20" s="1">
        <f t="shared" si="10"/>
        <v>121578</v>
      </c>
      <c r="S20" s="1">
        <f t="shared" si="10"/>
        <v>114989</v>
      </c>
      <c r="T20" s="1">
        <f t="shared" si="10"/>
        <v>112591</v>
      </c>
      <c r="U20" t="s">
        <v>15</v>
      </c>
      <c r="V20" s="8">
        <f>O20/$O$20*100</f>
        <v>100</v>
      </c>
      <c r="W20" s="8">
        <f t="shared" ref="W20:AA20" si="11">P20/$O$20*100</f>
        <v>102.02009680353881</v>
      </c>
      <c r="X20" s="8">
        <f t="shared" si="11"/>
        <v>99.713894849412853</v>
      </c>
      <c r="Y20" s="8">
        <f t="shared" si="11"/>
        <v>84.427407762338277</v>
      </c>
      <c r="Z20" s="8">
        <f t="shared" si="11"/>
        <v>79.851808642875497</v>
      </c>
      <c r="AA20" s="8">
        <f t="shared" si="11"/>
        <v>78.186565557661993</v>
      </c>
      <c r="AC20" s="1">
        <f t="shared" ref="AC20:AC24" si="12">O20-T20</f>
        <v>31412</v>
      </c>
    </row>
    <row r="21" spans="14:29" x14ac:dyDescent="0.25">
      <c r="N21" t="s">
        <v>16</v>
      </c>
      <c r="O21" s="1">
        <f t="shared" si="7"/>
        <v>209225</v>
      </c>
      <c r="P21" s="1">
        <f t="shared" ref="P21:T21" si="13">P5-P13</f>
        <v>213835</v>
      </c>
      <c r="Q21" s="1">
        <f t="shared" si="13"/>
        <v>177207</v>
      </c>
      <c r="R21" s="1">
        <f t="shared" si="13"/>
        <v>118474</v>
      </c>
      <c r="S21" s="1">
        <f t="shared" si="13"/>
        <v>93844</v>
      </c>
      <c r="T21" s="1">
        <f t="shared" si="13"/>
        <v>81459</v>
      </c>
      <c r="U21" t="s">
        <v>16</v>
      </c>
      <c r="V21" s="8">
        <f>O21/$O$21*100</f>
        <v>100</v>
      </c>
      <c r="W21" s="8">
        <f t="shared" ref="W21:AA21" si="14">P21/$O$21*100</f>
        <v>102.20336957820528</v>
      </c>
      <c r="X21" s="8">
        <f t="shared" si="14"/>
        <v>84.696857450113512</v>
      </c>
      <c r="Y21" s="8">
        <f t="shared" si="14"/>
        <v>56.62516429680965</v>
      </c>
      <c r="Z21" s="8">
        <f t="shared" si="14"/>
        <v>44.853148524315927</v>
      </c>
      <c r="AA21" s="8">
        <f t="shared" si="14"/>
        <v>38.933683833193925</v>
      </c>
      <c r="AC21" s="1">
        <f t="shared" si="12"/>
        <v>127766</v>
      </c>
    </row>
    <row r="22" spans="14:29" x14ac:dyDescent="0.25">
      <c r="N22" t="s">
        <v>17</v>
      </c>
      <c r="O22" s="1">
        <f t="shared" si="7"/>
        <v>262954</v>
      </c>
      <c r="P22" s="1">
        <f t="shared" ref="P22:T22" si="15">P6-P14</f>
        <v>274214</v>
      </c>
      <c r="Q22" s="1">
        <f t="shared" si="15"/>
        <v>274948</v>
      </c>
      <c r="R22" s="1">
        <f t="shared" si="15"/>
        <v>250818</v>
      </c>
      <c r="S22" s="1">
        <f t="shared" si="15"/>
        <v>241172</v>
      </c>
      <c r="T22" s="1">
        <f t="shared" si="15"/>
        <v>238095</v>
      </c>
      <c r="U22" t="s">
        <v>17</v>
      </c>
      <c r="V22" s="8">
        <f>O22/$O$22*100</f>
        <v>100</v>
      </c>
      <c r="W22" s="8">
        <f t="shared" ref="W22:AA22" si="16">P22/$O$22*100</f>
        <v>104.28211778485972</v>
      </c>
      <c r="X22" s="8">
        <f t="shared" si="16"/>
        <v>104.56125405964541</v>
      </c>
      <c r="Y22" s="8">
        <f t="shared" si="16"/>
        <v>95.384744099728465</v>
      </c>
      <c r="Z22" s="8">
        <f t="shared" si="16"/>
        <v>91.716421883675466</v>
      </c>
      <c r="AA22" s="8">
        <f t="shared" si="16"/>
        <v>90.546255238558842</v>
      </c>
      <c r="AC22" s="1">
        <f t="shared" si="12"/>
        <v>24859</v>
      </c>
    </row>
    <row r="23" spans="14:29" x14ac:dyDescent="0.25">
      <c r="N23" t="s">
        <v>18</v>
      </c>
      <c r="O23" s="1">
        <f t="shared" si="7"/>
        <v>401731</v>
      </c>
      <c r="P23" s="1">
        <f t="shared" ref="P23:T23" si="17">P7-P15</f>
        <v>428962</v>
      </c>
      <c r="Q23" s="1">
        <f t="shared" si="17"/>
        <v>432219</v>
      </c>
      <c r="R23" s="1">
        <f t="shared" si="17"/>
        <v>388615</v>
      </c>
      <c r="S23" s="1">
        <f t="shared" si="17"/>
        <v>376583</v>
      </c>
      <c r="T23" s="1">
        <f t="shared" si="17"/>
        <v>377349</v>
      </c>
      <c r="U23" t="s">
        <v>18</v>
      </c>
      <c r="V23" s="8">
        <f>O23/$O$23*100</f>
        <v>100</v>
      </c>
      <c r="W23" s="8">
        <f t="shared" ref="W23:AA23" si="18">P23/$O$23*100</f>
        <v>106.77841640301595</v>
      </c>
      <c r="X23" s="8">
        <f t="shared" si="18"/>
        <v>107.58915791910508</v>
      </c>
      <c r="Y23" s="8">
        <f t="shared" si="18"/>
        <v>96.735128730419106</v>
      </c>
      <c r="Z23" s="8">
        <f t="shared" si="18"/>
        <v>93.74008976155686</v>
      </c>
      <c r="AA23" s="8">
        <f t="shared" si="18"/>
        <v>93.930764616123724</v>
      </c>
      <c r="AC23" s="1">
        <f t="shared" si="12"/>
        <v>24382</v>
      </c>
    </row>
    <row r="24" spans="14:29" x14ac:dyDescent="0.25">
      <c r="N24" t="s">
        <v>65</v>
      </c>
      <c r="O24" s="1">
        <f t="shared" si="7"/>
        <v>27338</v>
      </c>
      <c r="P24" s="1">
        <f t="shared" ref="P24:T24" si="19">P8-P16</f>
        <v>28881</v>
      </c>
      <c r="Q24" s="1">
        <f t="shared" si="19"/>
        <v>29884</v>
      </c>
      <c r="R24" s="1">
        <f t="shared" si="19"/>
        <v>28171</v>
      </c>
      <c r="S24" s="1">
        <f t="shared" si="19"/>
        <v>27930</v>
      </c>
      <c r="T24" s="1">
        <f t="shared" si="19"/>
        <v>29335</v>
      </c>
      <c r="U24" t="s">
        <v>65</v>
      </c>
      <c r="V24" s="8">
        <f>O24/$O$24*100</f>
        <v>100</v>
      </c>
      <c r="W24" s="8">
        <f t="shared" ref="W24:AA24" si="20">P24/$O$24*100</f>
        <v>105.64415831443412</v>
      </c>
      <c r="X24" s="8">
        <f t="shared" si="20"/>
        <v>109.31304411441948</v>
      </c>
      <c r="Y24" s="8">
        <f t="shared" si="20"/>
        <v>103.04704074914039</v>
      </c>
      <c r="Z24" s="8">
        <f t="shared" si="20"/>
        <v>102.16548394176603</v>
      </c>
      <c r="AA24" s="8">
        <f t="shared" si="20"/>
        <v>107.30485039139658</v>
      </c>
      <c r="AC24" s="1">
        <f t="shared" si="12"/>
        <v>-1997</v>
      </c>
    </row>
  </sheetData>
  <pageMargins left="0.7" right="0.7" top="0.75" bottom="0.75" header="0.3" footer="0.3"/>
  <pageSetup paperSize="9"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Bus Demog 1</vt:lpstr>
      <vt:lpstr>Bus Demog 2</vt:lpstr>
      <vt:lpstr>Bus Surveys</vt:lpstr>
      <vt:lpstr>Source Trader Foreign</vt:lpstr>
      <vt:lpstr>Table 3.1</vt:lpstr>
      <vt:lpstr>Table 3.2</vt:lpstr>
      <vt:lpstr>Table 3.3</vt:lpstr>
      <vt:lpstr>P-BII2018ATBL4.2</vt:lpstr>
      <vt:lpstr>Figure 3.15 and 3.16 OLD 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2020-10-20T08:25:37Z</cp:lastPrinted>
  <dcterms:created xsi:type="dcterms:W3CDTF">2013-09-10T14:39:30Z</dcterms:created>
  <dcterms:modified xsi:type="dcterms:W3CDTF">2020-10-21T15:49:35Z</dcterms:modified>
</cp:coreProperties>
</file>