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50" windowWidth="19320" windowHeight="12180" firstSheet="4" activeTab="4"/>
  </bookViews>
  <sheets>
    <sheet name="Bus Demog" sheetId="1" state="hidden" r:id="rId1"/>
    <sheet name="Bus Surveys" sheetId="3" state="hidden" r:id="rId2"/>
    <sheet name="Financial Sector" sheetId="4" state="hidden" r:id="rId3"/>
    <sheet name="Table 2.1" sheetId="2" state="hidden" r:id="rId4"/>
    <sheet name="P-BII2012 Table 2.1" sheetId="17" r:id="rId5"/>
    <sheet name="Figure 2.4 old" sheetId="8" state="hidden" r:id="rId6"/>
    <sheet name="Figure 2.7 old" sheetId="11" state="hidden" r:id="rId7"/>
  </sheets>
  <calcPr calcId="145621"/>
</workbook>
</file>

<file path=xl/calcChain.xml><?xml version="1.0" encoding="utf-8"?>
<calcChain xmlns="http://schemas.openxmlformats.org/spreadsheetml/2006/main">
  <c r="O35" i="11" l="1"/>
  <c r="P35" i="11"/>
  <c r="Q35" i="11"/>
  <c r="R35" i="11"/>
  <c r="S35" i="11"/>
  <c r="M6" i="11" s="1"/>
  <c r="N35" i="11"/>
  <c r="O5" i="8" l="1"/>
  <c r="O6" i="8"/>
  <c r="O7" i="8"/>
  <c r="O8" i="8"/>
  <c r="O9" i="8"/>
  <c r="O4" i="8"/>
  <c r="G18" i="2"/>
  <c r="F24" i="2" l="1"/>
  <c r="F23" i="2"/>
  <c r="H9" i="2" l="1"/>
  <c r="H10" i="2"/>
  <c r="H8" i="2"/>
  <c r="H24" i="2"/>
  <c r="H11" i="2" l="1"/>
  <c r="G15" i="2"/>
  <c r="G16" i="2"/>
  <c r="G19" i="2"/>
  <c r="G21" i="2" s="1"/>
  <c r="G14" i="2"/>
  <c r="H23" i="2"/>
  <c r="G27" i="2"/>
  <c r="C23" i="2"/>
  <c r="D24" i="2"/>
  <c r="E24" i="2"/>
  <c r="C24" i="2"/>
  <c r="D23" i="2"/>
  <c r="E23" i="2"/>
  <c r="D18" i="2"/>
  <c r="E18" i="2"/>
  <c r="F18" i="2"/>
  <c r="D19" i="2"/>
  <c r="E19" i="2"/>
  <c r="F19" i="2"/>
  <c r="C19" i="2"/>
  <c r="C18" i="2"/>
  <c r="C15" i="2"/>
  <c r="D15" i="2"/>
  <c r="E15" i="2"/>
  <c r="F15" i="2"/>
  <c r="C16" i="2"/>
  <c r="D16" i="2"/>
  <c r="E16" i="2"/>
  <c r="F16" i="2"/>
  <c r="D14" i="2"/>
  <c r="E14" i="2"/>
  <c r="F14" i="2"/>
  <c r="C14" i="2"/>
  <c r="G11" i="2"/>
  <c r="F11" i="2"/>
  <c r="E11" i="2"/>
  <c r="D11" i="2"/>
  <c r="C11" i="2"/>
  <c r="C13" i="1"/>
  <c r="D13" i="1"/>
  <c r="E13" i="1"/>
  <c r="F13" i="1"/>
  <c r="G13" i="1"/>
  <c r="C14" i="1"/>
  <c r="D14" i="1"/>
  <c r="E14" i="1"/>
  <c r="F14" i="1"/>
  <c r="G14" i="1"/>
  <c r="G12" i="1"/>
  <c r="F12" i="1"/>
  <c r="E12" i="1"/>
  <c r="D12" i="1"/>
  <c r="C12" i="1"/>
  <c r="H12" i="1" l="1"/>
  <c r="G26" i="2"/>
  <c r="H13" i="1"/>
  <c r="H14" i="1"/>
  <c r="H14" i="2"/>
  <c r="F26" i="2"/>
  <c r="H16" i="2"/>
  <c r="H15" i="2"/>
  <c r="D27" i="2"/>
  <c r="F27" i="2"/>
  <c r="D26" i="2"/>
  <c r="H18" i="2"/>
  <c r="F21" i="2"/>
  <c r="H19" i="2"/>
  <c r="H21" i="2" s="1"/>
  <c r="E27" i="2"/>
  <c r="E26" i="2"/>
  <c r="C21" i="2"/>
  <c r="E21" i="2"/>
  <c r="D21" i="2"/>
  <c r="C27" i="2"/>
  <c r="H26" i="2"/>
  <c r="C26" i="2"/>
  <c r="H27" i="2" l="1"/>
</calcChain>
</file>

<file path=xl/sharedStrings.xml><?xml version="1.0" encoding="utf-8"?>
<sst xmlns="http://schemas.openxmlformats.org/spreadsheetml/2006/main" count="154" uniqueCount="81">
  <si>
    <t>Total Business Economy</t>
  </si>
  <si>
    <t>Construction</t>
  </si>
  <si>
    <t>Business Demography</t>
  </si>
  <si>
    <t>Active enterprises (number)</t>
  </si>
  <si>
    <t>Persons engaged (number)</t>
  </si>
  <si>
    <t>Employees (number)</t>
  </si>
  <si>
    <t>Average persons engaged per enterprise</t>
  </si>
  <si>
    <t>Business Operations</t>
  </si>
  <si>
    <t>Turnover (€millions)</t>
  </si>
  <si>
    <t>Production value (€millions)</t>
  </si>
  <si>
    <t>Gross value added (€millions)</t>
  </si>
  <si>
    <t>of which</t>
  </si>
  <si>
    <t xml:space="preserve">   Gross operating suplus (€millions)</t>
  </si>
  <si>
    <t xml:space="preserve">   Personnel costs (€millions)</t>
  </si>
  <si>
    <t>Personnel costs as % of GVA</t>
  </si>
  <si>
    <t>n/a</t>
  </si>
  <si>
    <t>GVA as % of Turnover</t>
  </si>
  <si>
    <t>GOS as % of Turnover</t>
  </si>
  <si>
    <t>Industry</t>
  </si>
  <si>
    <t>Distribution</t>
  </si>
  <si>
    <t>Services</t>
  </si>
  <si>
    <t>Financial &amp; Insurance</t>
  </si>
  <si>
    <t xml:space="preserve"> </t>
  </si>
  <si>
    <t>Active Enterprises (Number)</t>
  </si>
  <si>
    <t>Persons Engaged (Number)</t>
  </si>
  <si>
    <t>Business economy excluding activities of holding companies (B to N,-642)</t>
  </si>
  <si>
    <t>Industry (B to E)</t>
  </si>
  <si>
    <t>Construction (F)</t>
  </si>
  <si>
    <t>Business economy services excluding activities of holding companies (G to N,-642)</t>
  </si>
  <si>
    <t>Wholesale and retail trade, repair of motor vehicles and motorcycles (G)</t>
  </si>
  <si>
    <t>Financial and insurance activities excluding activities of holding companies (K-642)</t>
  </si>
  <si>
    <t>FROM STATBANK</t>
  </si>
  <si>
    <t>FOR TABLE 2.1</t>
  </si>
  <si>
    <t>Employees (Number)</t>
  </si>
  <si>
    <t>Financial</t>
  </si>
  <si>
    <t>Turnover (millions)</t>
  </si>
  <si>
    <t>Production value (millions)</t>
  </si>
  <si>
    <t>Gross value added (millions)</t>
  </si>
  <si>
    <t>Gross operating suplus (millions)</t>
  </si>
  <si>
    <t>Personnel costs (millions)</t>
  </si>
  <si>
    <t>Turnover per person engaged (units)</t>
  </si>
  <si>
    <t>GVA per person engaged (units)</t>
  </si>
  <si>
    <t>gva_to</t>
  </si>
  <si>
    <t>gos_to</t>
  </si>
  <si>
    <t>Total</t>
  </si>
  <si>
    <t>FROM SAS</t>
  </si>
  <si>
    <t>Insurance</t>
  </si>
  <si>
    <t>Banks</t>
  </si>
  <si>
    <t>Turnover</t>
  </si>
  <si>
    <t>Production Value</t>
  </si>
  <si>
    <t>GVA</t>
  </si>
  <si>
    <t>Personnel costs</t>
  </si>
  <si>
    <t>GOS</t>
  </si>
  <si>
    <t>Turnover per person engaged (€uros)</t>
  </si>
  <si>
    <t>GVA per person engaged (€uros)</t>
  </si>
  <si>
    <t>Table 2.1 Main Indicators for all business sectors, 2011</t>
  </si>
  <si>
    <t xml:space="preserve">Industry </t>
  </si>
  <si>
    <t xml:space="preserve">Unit </t>
  </si>
  <si>
    <t xml:space="preserve">Active enterprises </t>
  </si>
  <si>
    <t>No</t>
  </si>
  <si>
    <t xml:space="preserve">Employees </t>
  </si>
  <si>
    <t xml:space="preserve">No </t>
  </si>
  <si>
    <t>€m</t>
  </si>
  <si>
    <t xml:space="preserve">Production value </t>
  </si>
  <si>
    <t>Gross value added</t>
  </si>
  <si>
    <t xml:space="preserve">   Gross operating surplus </t>
  </si>
  <si>
    <t xml:space="preserve">   Personnel costs </t>
  </si>
  <si>
    <t>%</t>
  </si>
  <si>
    <t>€</t>
  </si>
  <si>
    <t>Total Business                                        Economy</t>
  </si>
  <si>
    <t>Table 2.1  Main indicators for all business sectors, 2012</t>
  </si>
  <si>
    <r>
      <t>Services</t>
    </r>
    <r>
      <rPr>
        <b/>
        <vertAlign val="superscript"/>
        <sz val="8"/>
        <rFont val="Arial"/>
        <family val="2"/>
      </rPr>
      <t xml:space="preserve"> 1</t>
    </r>
  </si>
  <si>
    <r>
      <t>Financial and Insurance</t>
    </r>
    <r>
      <rPr>
        <b/>
        <vertAlign val="superscript"/>
        <sz val="8"/>
        <rFont val="Arial"/>
        <family val="2"/>
      </rPr>
      <t>2</t>
    </r>
  </si>
  <si>
    <r>
      <t>Persons engaged</t>
    </r>
    <r>
      <rPr>
        <vertAlign val="superscript"/>
        <sz val="8"/>
        <rFont val="Arial"/>
        <family val="2"/>
      </rPr>
      <t>3</t>
    </r>
  </si>
  <si>
    <r>
      <t>Turnover per person engaged</t>
    </r>
    <r>
      <rPr>
        <vertAlign val="superscript"/>
        <sz val="8"/>
        <rFont val="Arial"/>
        <family val="2"/>
      </rPr>
      <t>4</t>
    </r>
  </si>
  <si>
    <r>
      <t>GVA per person engaged</t>
    </r>
    <r>
      <rPr>
        <vertAlign val="superscript"/>
        <sz val="8"/>
        <rFont val="Arial"/>
        <family val="2"/>
      </rPr>
      <t>4</t>
    </r>
  </si>
  <si>
    <r>
      <t xml:space="preserve">Sources: </t>
    </r>
    <r>
      <rPr>
        <sz val="8"/>
        <rFont val="Arial"/>
        <family val="2"/>
      </rPr>
      <t>CSO Business Demography and Structural Business Surveys</t>
    </r>
  </si>
  <si>
    <r>
      <rPr>
        <vertAlign val="superscript"/>
        <sz val="8"/>
        <rFont val="Arial"/>
        <family val="2"/>
      </rPr>
      <t>1</t>
    </r>
    <r>
      <rPr>
        <sz val="8"/>
        <rFont val="Arial"/>
        <family val="2"/>
      </rPr>
      <t xml:space="preserve"> Business Operations data includes NACE R92, R93, S95 and S96 whereas Business Demography data excludes these.</t>
    </r>
  </si>
  <si>
    <r>
      <rPr>
        <vertAlign val="superscript"/>
        <sz val="8"/>
        <rFont val="Arial"/>
        <family val="2"/>
      </rPr>
      <t>2</t>
    </r>
    <r>
      <rPr>
        <sz val="8"/>
        <rFont val="Arial"/>
        <family val="2"/>
      </rPr>
      <t xml:space="preserve"> Business Operations data includes banks and insurance companies only whereas Business Demography data includes all financial enterprises.</t>
    </r>
  </si>
  <si>
    <r>
      <rPr>
        <vertAlign val="superscript"/>
        <sz val="8"/>
        <rFont val="Arial"/>
        <family val="2"/>
      </rPr>
      <t>3</t>
    </r>
    <r>
      <rPr>
        <sz val="8"/>
        <rFont val="Arial"/>
        <family val="2"/>
      </rPr>
      <t xml:space="preserve"> Persons engaged include employees, proprietors and family members.  </t>
    </r>
  </si>
  <si>
    <r>
      <rPr>
        <vertAlign val="superscript"/>
        <sz val="8"/>
        <rFont val="Arial"/>
        <family val="2"/>
      </rPr>
      <t>4</t>
    </r>
    <r>
      <rPr>
        <sz val="8"/>
        <rFont val="Arial"/>
        <family val="2"/>
      </rPr>
      <t xml:space="preserve"> These indicators were calculated using the number of persons engaged on the survey forms.  Financial and Insurance activities were excluded from this calculation as the number of persons engaged was not available from the survey forms.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</si>
</sst>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4" x14ac:knownFonts="1">
    <font>
      <sz val="11"/>
      <color theme="1"/>
      <name val="Calibri"/>
      <family val="2"/>
      <scheme val="minor"/>
    </font>
    <font>
      <b/>
      <sz val="11"/>
      <color theme="1"/>
      <name val="Calibri"/>
      <family val="2"/>
      <scheme val="minor"/>
    </font>
    <font>
      <b/>
      <i/>
      <sz val="11"/>
      <color theme="1"/>
      <name val="Calibri"/>
      <family val="2"/>
      <scheme val="minor"/>
    </font>
    <font>
      <sz val="8"/>
      <name val="Arial"/>
      <family val="2"/>
    </font>
    <font>
      <sz val="11"/>
      <color theme="1"/>
      <name val="Arial"/>
      <family val="2"/>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sz val="8"/>
      <name val="Arial"/>
      <family val="2"/>
    </font>
    <font>
      <sz val="8"/>
      <name val="Calibri"/>
      <family val="2"/>
      <scheme val="minor"/>
    </font>
    <font>
      <b/>
      <vertAlign val="superscript"/>
      <sz val="8"/>
      <name val="Arial"/>
      <family val="2"/>
    </font>
    <font>
      <vertAlign val="superscript"/>
      <sz val="8"/>
      <name val="Arial"/>
      <family val="2"/>
    </font>
    <font>
      <i/>
      <sz val="8"/>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3" fontId="0" fillId="0" borderId="0" xfId="0" applyNumberFormat="1"/>
    <xf numFmtId="0" fontId="1" fillId="0" borderId="0" xfId="0" applyFont="1"/>
    <xf numFmtId="165" fontId="0" fillId="0" borderId="0" xfId="0" applyNumberFormat="1"/>
    <xf numFmtId="0" fontId="0" fillId="0" borderId="0" xfId="0" applyFont="1"/>
    <xf numFmtId="3" fontId="0" fillId="0" borderId="0" xfId="0" applyNumberFormat="1" applyFont="1"/>
    <xf numFmtId="165" fontId="0" fillId="0" borderId="0" xfId="0" applyNumberFormat="1" applyFont="1"/>
    <xf numFmtId="166" fontId="0" fillId="0" borderId="0" xfId="0" applyNumberFormat="1"/>
    <xf numFmtId="0" fontId="2" fillId="0" borderId="0" xfId="0" applyFont="1"/>
    <xf numFmtId="0" fontId="0" fillId="0" borderId="0" xfId="0" applyFill="1"/>
    <xf numFmtId="3" fontId="4" fillId="0" borderId="0" xfId="0" applyNumberFormat="1" applyFont="1"/>
    <xf numFmtId="164" fontId="4" fillId="0" borderId="0" xfId="0" applyNumberFormat="1" applyFont="1"/>
    <xf numFmtId="0" fontId="4" fillId="0" borderId="0" xfId="0" applyFont="1"/>
    <xf numFmtId="164" fontId="0" fillId="0" borderId="0" xfId="0" applyNumberFormat="1" applyFont="1"/>
    <xf numFmtId="165" fontId="4" fillId="0" borderId="0" xfId="0" applyNumberFormat="1" applyFont="1"/>
    <xf numFmtId="3" fontId="4" fillId="0" borderId="0" xfId="0" applyNumberFormat="1" applyFont="1" applyAlignment="1">
      <alignment horizontal="right"/>
    </xf>
    <xf numFmtId="0" fontId="5" fillId="0" borderId="0" xfId="0" applyFont="1"/>
    <xf numFmtId="166" fontId="1" fillId="0" borderId="0" xfId="0" applyNumberFormat="1" applyFont="1"/>
    <xf numFmtId="166" fontId="6" fillId="2" borderId="0" xfId="0" applyNumberFormat="1" applyFont="1" applyFill="1"/>
    <xf numFmtId="0" fontId="7" fillId="0" borderId="0" xfId="0" applyFont="1"/>
    <xf numFmtId="0" fontId="8" fillId="0" borderId="0" xfId="0" applyFont="1"/>
    <xf numFmtId="3" fontId="3" fillId="0" borderId="0" xfId="0" applyNumberFormat="1" applyFont="1" applyFill="1" applyAlignment="1">
      <alignment horizontal="right"/>
    </xf>
    <xf numFmtId="0" fontId="3" fillId="0" borderId="0" xfId="0" applyFont="1" applyFill="1" applyAlignment="1">
      <alignment horizontal="right"/>
    </xf>
    <xf numFmtId="3" fontId="9" fillId="0" borderId="0" xfId="0" applyNumberFormat="1" applyFont="1" applyFill="1" applyAlignment="1">
      <alignment horizontal="right"/>
    </xf>
    <xf numFmtId="164" fontId="3" fillId="0" borderId="0" xfId="0" applyNumberFormat="1" applyFont="1" applyFill="1" applyAlignment="1">
      <alignment horizontal="right"/>
    </xf>
    <xf numFmtId="166" fontId="3" fillId="0" borderId="0" xfId="0" applyNumberFormat="1" applyFont="1" applyFill="1" applyAlignment="1">
      <alignment horizontal="right"/>
    </xf>
    <xf numFmtId="164" fontId="9" fillId="0" borderId="0" xfId="0" applyNumberFormat="1" applyFont="1" applyFill="1" applyAlignment="1">
      <alignment horizontal="right"/>
    </xf>
    <xf numFmtId="0" fontId="9" fillId="0" borderId="0" xfId="0" applyFont="1" applyFill="1" applyAlignment="1">
      <alignment horizontal="right"/>
    </xf>
    <xf numFmtId="165" fontId="3" fillId="0" borderId="0" xfId="0" applyNumberFormat="1" applyFont="1" applyFill="1" applyAlignment="1">
      <alignment horizontal="right"/>
    </xf>
    <xf numFmtId="165" fontId="9" fillId="0" borderId="0" xfId="0" applyNumberFormat="1" applyFont="1" applyFill="1" applyAlignment="1">
      <alignment horizontal="right"/>
    </xf>
    <xf numFmtId="0" fontId="9" fillId="0" borderId="1" xfId="0" applyFont="1" applyFill="1" applyBorder="1" applyAlignment="1"/>
    <xf numFmtId="0" fontId="9" fillId="0" borderId="1" xfId="0" applyFont="1" applyFill="1" applyBorder="1"/>
    <xf numFmtId="0" fontId="9" fillId="0" borderId="1" xfId="0" applyFont="1" applyFill="1" applyBorder="1" applyAlignment="1">
      <alignment horizontal="right" vertical="center" wrapText="1"/>
    </xf>
    <xf numFmtId="0" fontId="3" fillId="0" borderId="0" xfId="0" applyFont="1" applyFill="1"/>
    <xf numFmtId="0" fontId="3" fillId="0" borderId="0" xfId="0" applyFont="1" applyFill="1" applyAlignment="1">
      <alignment horizontal="center" vertical="center"/>
    </xf>
    <xf numFmtId="0" fontId="9" fillId="0" borderId="0" xfId="0" applyFont="1" applyFill="1"/>
    <xf numFmtId="0" fontId="9" fillId="0" borderId="0" xfId="0" applyFont="1" applyFill="1" applyAlignment="1"/>
    <xf numFmtId="0" fontId="9"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vertical="center" wrapText="1"/>
    </xf>
    <xf numFmtId="0" fontId="13" fillId="0" borderId="0" xfId="0" applyFont="1" applyFill="1" applyAlignment="1"/>
    <xf numFmtId="0" fontId="3" fillId="0" borderId="0" xfId="0" applyFont="1" applyFill="1" applyAlignment="1">
      <alignment horizontal="left"/>
    </xf>
    <xf numFmtId="0" fontId="3" fillId="0" borderId="2" xfId="0" applyFont="1" applyFill="1" applyBorder="1" applyAlignment="1"/>
    <xf numFmtId="0" fontId="3" fillId="0" borderId="2" xfId="0" applyFont="1" applyFill="1" applyBorder="1" applyAlignment="1">
      <alignment horizontal="center" vertical="center"/>
    </xf>
    <xf numFmtId="0" fontId="3" fillId="0" borderId="2" xfId="0" applyFont="1" applyFill="1" applyBorder="1"/>
    <xf numFmtId="0" fontId="9" fillId="0" borderId="2" xfId="0" applyFont="1" applyFill="1" applyBorder="1"/>
    <xf numFmtId="0" fontId="3" fillId="0" borderId="0" xfId="0" applyNumberFormat="1" applyFont="1" applyFill="1" applyBorder="1" applyAlignment="1">
      <alignment wrapText="1"/>
    </xf>
    <xf numFmtId="0" fontId="10" fillId="0" borderId="0" xfId="0" applyNumberFormat="1" applyFont="1" applyFill="1" applyAlignment="1">
      <alignment wrapText="1"/>
    </xf>
    <xf numFmtId="0" fontId="3" fillId="0" borderId="0" xfId="0" applyFont="1" applyFill="1" applyBorder="1" applyAlignment="1">
      <alignment wrapText="1"/>
    </xf>
    <xf numFmtId="0" fontId="10" fillId="0" borderId="0" xfId="0" applyFont="1" applyFill="1" applyAlignment="1">
      <alignment wrapText="1"/>
    </xf>
    <xf numFmtId="0" fontId="9" fillId="0" borderId="2" xfId="0" applyFont="1" applyFill="1" applyBorder="1" applyAlignment="1"/>
    <xf numFmtId="0" fontId="10" fillId="0" borderId="2" xfId="0" applyFont="1" applyBorder="1" applyAlignment="1"/>
    <xf numFmtId="0" fontId="9" fillId="0" borderId="3" xfId="0" applyFont="1" applyFill="1" applyBorder="1" applyAlignment="1"/>
    <xf numFmtId="0" fontId="10" fillId="0" borderId="3" xfId="0" applyFont="1" applyBorder="1" applyAlignment="1"/>
    <xf numFmtId="0" fontId="3" fillId="0" borderId="0" xfId="0" applyFont="1" applyFill="1" applyBorder="1" applyAlignment="1"/>
    <xf numFmtId="0" fontId="10" fillId="0" borderId="0" xfId="0" applyFont="1" applyAlignment="1"/>
    <xf numFmtId="0" fontId="3" fillId="0" borderId="0" xfId="0" applyFont="1" applyFill="1" applyAlignment="1">
      <alignment horizontal="center" wrapText="1"/>
    </xf>
    <xf numFmtId="0" fontId="3" fillId="0"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BF87FF"/>
      <color rgb="FFFFBC85"/>
      <color rgb="FFFF5389"/>
      <color rgb="FFBFFFED"/>
      <color rgb="FFEAFF65"/>
      <color rgb="FF00FFBB"/>
      <color rgb="FF6300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0"/>
            <c:bubble3D val="0"/>
            <c:spPr>
              <a:solidFill>
                <a:srgbClr val="EAFF65"/>
              </a:solidFill>
            </c:spPr>
          </c:dPt>
          <c:dPt>
            <c:idx val="1"/>
            <c:bubble3D val="0"/>
            <c:spPr>
              <a:solidFill>
                <a:srgbClr val="FFBC85"/>
              </a:solidFill>
            </c:spPr>
          </c:dPt>
          <c:dPt>
            <c:idx val="2"/>
            <c:bubble3D val="0"/>
            <c:spPr>
              <a:solidFill>
                <a:srgbClr val="BF87FF"/>
              </a:solidFill>
            </c:spPr>
          </c:dPt>
          <c:dPt>
            <c:idx val="3"/>
            <c:bubble3D val="0"/>
            <c:explosion val="1"/>
            <c:spPr>
              <a:solidFill>
                <a:srgbClr val="BFFFED"/>
              </a:solidFill>
            </c:spPr>
          </c:dPt>
          <c:dPt>
            <c:idx val="4"/>
            <c:bubble3D val="0"/>
            <c:spPr>
              <a:solidFill>
                <a:srgbClr val="FF5389"/>
              </a:solidFill>
            </c:spPr>
          </c:dPt>
          <c:dLbls>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'Figure 2.4 old'!$M$4:$M$8</c:f>
              <c:strCache>
                <c:ptCount val="5"/>
                <c:pt idx="0">
                  <c:v>Industry</c:v>
                </c:pt>
                <c:pt idx="1">
                  <c:v>Construction</c:v>
                </c:pt>
                <c:pt idx="2">
                  <c:v>Distribution</c:v>
                </c:pt>
                <c:pt idx="3">
                  <c:v>Services</c:v>
                </c:pt>
                <c:pt idx="4">
                  <c:v>Financial &amp; Insurance</c:v>
                </c:pt>
              </c:strCache>
            </c:strRef>
          </c:cat>
          <c:val>
            <c:numRef>
              <c:f>'Figure 2.4 old'!$O$4:$O$8</c:f>
              <c:numCache>
                <c:formatCode>0.0%</c:formatCode>
                <c:ptCount val="5"/>
                <c:pt idx="0">
                  <c:v>0.29809068008738332</c:v>
                </c:pt>
                <c:pt idx="1">
                  <c:v>2.4728519819181324E-2</c:v>
                </c:pt>
                <c:pt idx="2">
                  <c:v>0.27331172640425133</c:v>
                </c:pt>
                <c:pt idx="3">
                  <c:v>0.26954776750519599</c:v>
                </c:pt>
                <c:pt idx="4">
                  <c:v>0.13432130618398805</c:v>
                </c:pt>
              </c:numCache>
            </c:numRef>
          </c:val>
        </c:ser>
        <c:dLbls>
          <c:showLegendKey val="0"/>
          <c:showVal val="0"/>
          <c:showCatName val="0"/>
          <c:showSerName val="0"/>
          <c:showPercent val="0"/>
          <c:showBubbleSize val="0"/>
          <c:showLeaderLines val="0"/>
        </c:dLbls>
        <c:firstSliceAng val="0"/>
      </c:pieChart>
    </c:plotArea>
    <c:legend>
      <c:legendPos val="r"/>
      <c:overlay val="0"/>
      <c:txPr>
        <a:bodyPr/>
        <a:lstStyle/>
        <a:p>
          <a:pPr rtl="0">
            <a:defRPr lang="en-IE" sz="800">
              <a:latin typeface="Arial" pitchFamily="34" charset="0"/>
              <a:cs typeface="Arial" pitchFamily="34" charset="0"/>
            </a:defRPr>
          </a:pPr>
          <a:endParaRPr lang="en-US"/>
        </a:p>
      </c:txPr>
    </c:legend>
    <c:plotVisOnly val="1"/>
    <c:dispBlanksAs val="zero"/>
    <c:showDLblsOverMax val="0"/>
  </c:chart>
  <c:spPr>
    <a:ln>
      <a:noFill/>
    </a:ln>
  </c:spPr>
  <c:txPr>
    <a:bodyPr/>
    <a:lstStyle/>
    <a:p>
      <a:pPr>
        <a:defRPr sz="1200"/>
      </a:pPr>
      <a:endParaRPr lang="en-US"/>
    </a:p>
  </c:txPr>
  <c:printSettings>
    <c:headerFooter/>
    <c:pageMargins b="0.75000000000000322" l="0.70000000000000062" r="0.70000000000000062" t="0.750000000000003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solidFill>
                  <a:srgbClr val="6300D5"/>
                </a:solidFill>
              </a:defRPr>
            </a:pPr>
            <a:r>
              <a:rPr lang="en-US" sz="1000">
                <a:solidFill>
                  <a:srgbClr val="6300D5"/>
                </a:solidFill>
                <a:latin typeface="Arial" pitchFamily="34" charset="0"/>
                <a:cs typeface="Arial" pitchFamily="34" charset="0"/>
              </a:rPr>
              <a:t>Figure 2.7</a:t>
            </a:r>
            <a:r>
              <a:rPr lang="en-US" sz="1000" baseline="0">
                <a:solidFill>
                  <a:srgbClr val="6300D5"/>
                </a:solidFill>
                <a:latin typeface="Arial" pitchFamily="34" charset="0"/>
                <a:cs typeface="Arial" pitchFamily="34" charset="0"/>
              </a:rPr>
              <a:t>  </a:t>
            </a:r>
            <a:r>
              <a:rPr lang="en-US" sz="1000">
                <a:solidFill>
                  <a:srgbClr val="6300D5"/>
                </a:solidFill>
                <a:latin typeface="Arial" pitchFamily="34" charset="0"/>
                <a:cs typeface="Arial" pitchFamily="34" charset="0"/>
              </a:rPr>
              <a:t>Personnel costs as</a:t>
            </a:r>
            <a:r>
              <a:rPr lang="en-US" sz="1000" baseline="0">
                <a:solidFill>
                  <a:srgbClr val="6300D5"/>
                </a:solidFill>
                <a:latin typeface="Arial" pitchFamily="34" charset="0"/>
                <a:cs typeface="Arial" pitchFamily="34" charset="0"/>
              </a:rPr>
              <a:t> a percentage </a:t>
            </a:r>
          </a:p>
          <a:p>
            <a:pPr>
              <a:defRPr lang="en-IE">
                <a:solidFill>
                  <a:srgbClr val="6300D5"/>
                </a:solidFill>
              </a:defRPr>
            </a:pPr>
            <a:r>
              <a:rPr lang="en-US" sz="1000">
                <a:solidFill>
                  <a:srgbClr val="6300D5"/>
                </a:solidFill>
                <a:latin typeface="Arial" pitchFamily="34" charset="0"/>
                <a:cs typeface="Arial" pitchFamily="34" charset="0"/>
              </a:rPr>
              <a:t>  of GVA by sector, 2011</a:t>
            </a:r>
          </a:p>
        </c:rich>
      </c:tx>
      <c:overlay val="0"/>
    </c:title>
    <c:autoTitleDeleted val="0"/>
    <c:plotArea>
      <c:layout>
        <c:manualLayout>
          <c:layoutTarget val="inner"/>
          <c:xMode val="edge"/>
          <c:yMode val="edge"/>
          <c:x val="0.34437239671282338"/>
          <c:y val="0.14629410215903157"/>
          <c:w val="0.58848559045367554"/>
          <c:h val="0.7341278304370743"/>
        </c:manualLayout>
      </c:layout>
      <c:barChart>
        <c:barDir val="bar"/>
        <c:grouping val="clustered"/>
        <c:varyColors val="0"/>
        <c:ser>
          <c:idx val="0"/>
          <c:order val="0"/>
          <c:tx>
            <c:strRef>
              <c:f>'Figure 2.7 old'!$M$5</c:f>
              <c:strCache>
                <c:ptCount val="1"/>
                <c:pt idx="0">
                  <c:v>Personnel costs as % of GVA</c:v>
                </c:pt>
              </c:strCache>
            </c:strRef>
          </c:tx>
          <c:invertIfNegative val="0"/>
          <c:dPt>
            <c:idx val="0"/>
            <c:invertIfNegative val="0"/>
            <c:bubble3D val="0"/>
            <c:spPr>
              <a:solidFill>
                <a:srgbClr val="00FFBB"/>
              </a:solidFill>
            </c:spPr>
          </c:dPt>
          <c:dPt>
            <c:idx val="1"/>
            <c:invertIfNegative val="0"/>
            <c:bubble3D val="0"/>
            <c:spPr>
              <a:solidFill>
                <a:srgbClr val="EAFF65"/>
              </a:solidFill>
            </c:spPr>
          </c:dPt>
          <c:dPt>
            <c:idx val="2"/>
            <c:invertIfNegative val="0"/>
            <c:bubble3D val="0"/>
            <c:spPr>
              <a:solidFill>
                <a:srgbClr val="FF5389"/>
              </a:solidFill>
            </c:spPr>
          </c:dPt>
          <c:dPt>
            <c:idx val="3"/>
            <c:invertIfNegative val="0"/>
            <c:bubble3D val="0"/>
            <c:spPr>
              <a:solidFill>
                <a:srgbClr val="BFFFED"/>
              </a:solidFill>
            </c:spPr>
          </c:dPt>
          <c:dPt>
            <c:idx val="4"/>
            <c:invertIfNegative val="0"/>
            <c:bubble3D val="0"/>
            <c:spPr>
              <a:solidFill>
                <a:srgbClr val="FFBC85"/>
              </a:solidFill>
            </c:spPr>
          </c:dPt>
          <c:dPt>
            <c:idx val="5"/>
            <c:invertIfNegative val="0"/>
            <c:bubble3D val="0"/>
            <c:spPr>
              <a:solidFill>
                <a:srgbClr val="BF87FF"/>
              </a:solidFill>
            </c:spPr>
          </c:dPt>
          <c:dLbls>
            <c:txPr>
              <a:bodyPr/>
              <a:lstStyle/>
              <a:p>
                <a:pPr>
                  <a:defRPr lang="en-IE" sz="800" b="1">
                    <a:latin typeface="Arial" pitchFamily="34" charset="0"/>
                    <a:cs typeface="Arial" pitchFamily="34" charset="0"/>
                  </a:defRPr>
                </a:pPr>
                <a:endParaRPr lang="en-US"/>
              </a:p>
            </c:txPr>
            <c:dLblPos val="inEnd"/>
            <c:showLegendKey val="0"/>
            <c:showVal val="1"/>
            <c:showCatName val="0"/>
            <c:showSerName val="0"/>
            <c:showPercent val="0"/>
            <c:showBubbleSize val="0"/>
            <c:showLeaderLines val="0"/>
          </c:dLbls>
          <c:cat>
            <c:strRef>
              <c:f>'Figure 2.7 old'!$L$6:$L$11</c:f>
              <c:strCache>
                <c:ptCount val="6"/>
                <c:pt idx="0">
                  <c:v>Total Business                                        Economy</c:v>
                </c:pt>
                <c:pt idx="1">
                  <c:v>Industry</c:v>
                </c:pt>
                <c:pt idx="2">
                  <c:v>Financial &amp; Insurance</c:v>
                </c:pt>
                <c:pt idx="3">
                  <c:v>Services</c:v>
                </c:pt>
                <c:pt idx="4">
                  <c:v>Construction</c:v>
                </c:pt>
                <c:pt idx="5">
                  <c:v>Distribution</c:v>
                </c:pt>
              </c:strCache>
            </c:strRef>
          </c:cat>
          <c:val>
            <c:numRef>
              <c:f>'Figure 2.7 old'!$M$6:$M$11</c:f>
              <c:numCache>
                <c:formatCode>0.0</c:formatCode>
                <c:ptCount val="6"/>
                <c:pt idx="0">
                  <c:v>42.088318295639731</c:v>
                </c:pt>
                <c:pt idx="1">
                  <c:v>25.618962578131345</c:v>
                </c:pt>
                <c:pt idx="2">
                  <c:v>33.003708281829418</c:v>
                </c:pt>
                <c:pt idx="3">
                  <c:v>53.636981645139358</c:v>
                </c:pt>
                <c:pt idx="4">
                  <c:v>58.548914659530183</c:v>
                </c:pt>
                <c:pt idx="5">
                  <c:v>59.602823777792437</c:v>
                </c:pt>
              </c:numCache>
            </c:numRef>
          </c:val>
        </c:ser>
        <c:dLbls>
          <c:showLegendKey val="0"/>
          <c:showVal val="0"/>
          <c:showCatName val="0"/>
          <c:showSerName val="0"/>
          <c:showPercent val="0"/>
          <c:showBubbleSize val="0"/>
        </c:dLbls>
        <c:gapWidth val="150"/>
        <c:axId val="246171904"/>
        <c:axId val="246173696"/>
      </c:barChart>
      <c:catAx>
        <c:axId val="246171904"/>
        <c:scaling>
          <c:orientation val="minMax"/>
        </c:scaling>
        <c:delete val="0"/>
        <c:axPos val="l"/>
        <c:majorTickMark val="none"/>
        <c:minorTickMark val="none"/>
        <c:tickLblPos val="nextTo"/>
        <c:spPr>
          <a:ln>
            <a:solidFill>
              <a:schemeClr val="tx1"/>
            </a:solidFill>
          </a:ln>
        </c:spPr>
        <c:txPr>
          <a:bodyPr/>
          <a:lstStyle/>
          <a:p>
            <a:pPr>
              <a:defRPr lang="en-IE" sz="800">
                <a:latin typeface="Arial" pitchFamily="34" charset="0"/>
                <a:cs typeface="Arial" pitchFamily="34" charset="0"/>
              </a:defRPr>
            </a:pPr>
            <a:endParaRPr lang="en-US"/>
          </a:p>
        </c:txPr>
        <c:crossAx val="246173696"/>
        <c:crosses val="autoZero"/>
        <c:auto val="1"/>
        <c:lblAlgn val="ctr"/>
        <c:lblOffset val="100"/>
        <c:noMultiLvlLbl val="0"/>
      </c:catAx>
      <c:valAx>
        <c:axId val="246173696"/>
        <c:scaling>
          <c:orientation val="minMax"/>
          <c:max val="60"/>
        </c:scaling>
        <c:delete val="0"/>
        <c:axPos val="b"/>
        <c:majorGridlines>
          <c:spPr>
            <a:ln>
              <a:solidFill>
                <a:schemeClr val="bg1">
                  <a:lumMod val="75000"/>
                </a:schemeClr>
              </a:solidFill>
            </a:ln>
          </c:spPr>
        </c:majorGridlines>
        <c:numFmt formatCode="0.0" sourceLinked="1"/>
        <c:majorTickMark val="none"/>
        <c:minorTickMark val="none"/>
        <c:tickLblPos val="nextTo"/>
        <c:spPr>
          <a:ln>
            <a:solidFill>
              <a:sysClr val="windowText" lastClr="000000"/>
            </a:solidFill>
          </a:ln>
        </c:spPr>
        <c:txPr>
          <a:bodyPr/>
          <a:lstStyle/>
          <a:p>
            <a:pPr>
              <a:defRPr lang="en-IE" sz="800">
                <a:latin typeface="Arial" pitchFamily="34" charset="0"/>
                <a:cs typeface="Arial" pitchFamily="34" charset="0"/>
              </a:defRPr>
            </a:pPr>
            <a:endParaRPr lang="en-US"/>
          </a:p>
        </c:txPr>
        <c:crossAx val="246171904"/>
        <c:crosses val="autoZero"/>
        <c:crossBetween val="between"/>
      </c:valAx>
      <c:spPr>
        <a:solidFill>
          <a:sysClr val="window" lastClr="FFFFFF"/>
        </a:solidFill>
      </c:spPr>
    </c:plotArea>
    <c:plotVisOnly val="1"/>
    <c:dispBlanksAs val="gap"/>
    <c:showDLblsOverMax val="0"/>
  </c:chart>
  <c:spPr>
    <a:noFill/>
    <a:ln>
      <a:noFill/>
    </a:ln>
  </c:spPr>
  <c:printSettings>
    <c:headerFooter/>
    <c:pageMargins b="0.750000000000003" l="0.70000000000000062" r="0.70000000000000062" t="0.75000000000000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3067200</xdr:colOff>
      <xdr:row>16</xdr:row>
      <xdr:rowOff>1200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 2.4  Total</a:t>
          </a:r>
          <a:r>
            <a:rPr lang="en-US" sz="1000" b="1" baseline="0">
              <a:solidFill>
                <a:srgbClr val="6300D5"/>
              </a:solidFill>
              <a:latin typeface="Arial" pitchFamily="34" charset="0"/>
              <a:cs typeface="Arial" pitchFamily="34" charset="0"/>
            </a:rPr>
            <a:t> turnover in the business</a:t>
          </a:r>
        </a:p>
        <a:p xmlns:a="http://schemas.openxmlformats.org/drawingml/2006/main">
          <a:r>
            <a:rPr lang="en-US" sz="1000" b="1" baseline="0">
              <a:solidFill>
                <a:srgbClr val="6300D5"/>
              </a:solidFill>
              <a:latin typeface="Arial" pitchFamily="34" charset="0"/>
              <a:cs typeface="Arial" pitchFamily="34" charset="0"/>
            </a:rPr>
            <a:t>                   economy by sector, 2011</a:t>
          </a:r>
          <a:endParaRPr lang="en-US" sz="1000" b="1">
            <a:solidFill>
              <a:srgbClr val="6300D5"/>
            </a:solidFill>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238500</xdr:colOff>
      <xdr:row>15</xdr:row>
      <xdr:rowOff>180900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14"/>
  <sheetViews>
    <sheetView workbookViewId="0">
      <selection activeCell="I19" sqref="I19"/>
    </sheetView>
  </sheetViews>
  <sheetFormatPr defaultRowHeight="15" x14ac:dyDescent="0.25"/>
  <cols>
    <col min="2" max="2" width="26.7109375" bestFit="1" customWidth="1"/>
    <col min="3" max="8" width="23.140625" customWidth="1"/>
    <col min="9" max="9" width="26.7109375" bestFit="1" customWidth="1"/>
    <col min="10" max="10" width="8.28515625" bestFit="1" customWidth="1"/>
    <col min="11" max="11" width="12.28515625" bestFit="1" customWidth="1"/>
    <col min="12" max="12" width="11.5703125" bestFit="1" customWidth="1"/>
    <col min="13" max="13" width="8.28515625" bestFit="1" customWidth="1"/>
    <col min="14" max="14" width="20" bestFit="1" customWidth="1"/>
    <col min="15" max="15" width="22.42578125" bestFit="1" customWidth="1"/>
  </cols>
  <sheetData>
    <row r="3" spans="2:8" x14ac:dyDescent="0.25">
      <c r="B3" s="2" t="s">
        <v>31</v>
      </c>
      <c r="D3" t="s">
        <v>22</v>
      </c>
      <c r="E3" t="s">
        <v>22</v>
      </c>
      <c r="F3" t="s">
        <v>22</v>
      </c>
      <c r="G3" t="s">
        <v>22</v>
      </c>
      <c r="H3" t="s">
        <v>22</v>
      </c>
    </row>
    <row r="4" spans="2:8" x14ac:dyDescent="0.25">
      <c r="B4" t="s">
        <v>22</v>
      </c>
      <c r="C4">
        <v>2011</v>
      </c>
      <c r="D4" t="s">
        <v>22</v>
      </c>
      <c r="E4" t="s">
        <v>22</v>
      </c>
      <c r="F4" t="s">
        <v>22</v>
      </c>
      <c r="G4" t="s">
        <v>22</v>
      </c>
      <c r="H4" t="s">
        <v>22</v>
      </c>
    </row>
    <row r="5" spans="2:8" x14ac:dyDescent="0.25">
      <c r="B5" t="s">
        <v>22</v>
      </c>
      <c r="C5" t="s">
        <v>26</v>
      </c>
      <c r="D5" t="s">
        <v>27</v>
      </c>
      <c r="E5" t="s">
        <v>28</v>
      </c>
      <c r="F5" t="s">
        <v>29</v>
      </c>
      <c r="G5" t="s">
        <v>30</v>
      </c>
      <c r="H5" t="s">
        <v>25</v>
      </c>
    </row>
    <row r="6" spans="2:8" x14ac:dyDescent="0.25">
      <c r="B6" t="s">
        <v>23</v>
      </c>
      <c r="C6" s="1">
        <v>13822</v>
      </c>
      <c r="D6" s="1">
        <v>36747</v>
      </c>
      <c r="E6" s="1">
        <v>138486</v>
      </c>
      <c r="F6" s="1">
        <v>42966</v>
      </c>
      <c r="G6" s="1">
        <v>5454</v>
      </c>
      <c r="H6" s="1">
        <v>189055</v>
      </c>
    </row>
    <row r="7" spans="2:8" x14ac:dyDescent="0.25">
      <c r="B7" t="s">
        <v>24</v>
      </c>
      <c r="C7" s="1">
        <v>202512</v>
      </c>
      <c r="D7" s="1">
        <v>85306</v>
      </c>
      <c r="E7" s="1">
        <v>935229</v>
      </c>
      <c r="F7" s="1">
        <v>326303</v>
      </c>
      <c r="G7" s="1">
        <v>94328</v>
      </c>
      <c r="H7" s="1">
        <v>1223047</v>
      </c>
    </row>
    <row r="8" spans="2:8" x14ac:dyDescent="0.25">
      <c r="B8" t="s">
        <v>33</v>
      </c>
      <c r="C8" s="1">
        <v>197510</v>
      </c>
      <c r="D8" s="1">
        <v>62560</v>
      </c>
      <c r="E8" s="1">
        <v>858609</v>
      </c>
      <c r="F8" s="1">
        <v>304815</v>
      </c>
      <c r="G8" s="1">
        <v>93380</v>
      </c>
      <c r="H8" s="1">
        <v>1118679</v>
      </c>
    </row>
    <row r="10" spans="2:8" x14ac:dyDescent="0.25">
      <c r="B10" s="2" t="s">
        <v>32</v>
      </c>
    </row>
    <row r="11" spans="2:8" x14ac:dyDescent="0.25">
      <c r="C11" t="s">
        <v>18</v>
      </c>
      <c r="D11" t="s">
        <v>1</v>
      </c>
      <c r="E11" t="s">
        <v>19</v>
      </c>
      <c r="F11" t="s">
        <v>20</v>
      </c>
      <c r="G11" t="s">
        <v>34</v>
      </c>
    </row>
    <row r="12" spans="2:8" x14ac:dyDescent="0.25">
      <c r="B12" t="s">
        <v>23</v>
      </c>
      <c r="C12" s="1">
        <f>C6</f>
        <v>13822</v>
      </c>
      <c r="D12" s="1">
        <f>D6</f>
        <v>36747</v>
      </c>
      <c r="E12" s="1">
        <f>F6</f>
        <v>42966</v>
      </c>
      <c r="F12" s="1">
        <f>E6-F6-G6</f>
        <v>90066</v>
      </c>
      <c r="G12" s="1">
        <f>G6</f>
        <v>5454</v>
      </c>
      <c r="H12" s="1">
        <f>SUM(C12:G12)</f>
        <v>189055</v>
      </c>
    </row>
    <row r="13" spans="2:8" x14ac:dyDescent="0.25">
      <c r="B13" t="s">
        <v>24</v>
      </c>
      <c r="C13" s="1">
        <f t="shared" ref="C13:D13" si="0">C7</f>
        <v>202512</v>
      </c>
      <c r="D13" s="1">
        <f t="shared" si="0"/>
        <v>85306</v>
      </c>
      <c r="E13" s="1">
        <f t="shared" ref="E13:E14" si="1">F7</f>
        <v>326303</v>
      </c>
      <c r="F13" s="1">
        <f t="shared" ref="F13:F14" si="2">E7-F7-G7</f>
        <v>514598</v>
      </c>
      <c r="G13" s="1">
        <f t="shared" ref="G13:G14" si="3">G7</f>
        <v>94328</v>
      </c>
      <c r="H13" s="1">
        <f t="shared" ref="H13:H14" si="4">SUM(C13:G13)</f>
        <v>1223047</v>
      </c>
    </row>
    <row r="14" spans="2:8" x14ac:dyDescent="0.25">
      <c r="B14" t="s">
        <v>33</v>
      </c>
      <c r="C14" s="1">
        <f t="shared" ref="C14:D14" si="5">C8</f>
        <v>197510</v>
      </c>
      <c r="D14" s="1">
        <f t="shared" si="5"/>
        <v>62560</v>
      </c>
      <c r="E14" s="1">
        <f t="shared" si="1"/>
        <v>304815</v>
      </c>
      <c r="F14" s="1">
        <f t="shared" si="2"/>
        <v>460414</v>
      </c>
      <c r="G14" s="1">
        <f t="shared" si="3"/>
        <v>93380</v>
      </c>
      <c r="H14" s="1">
        <f t="shared" si="4"/>
        <v>1118679</v>
      </c>
    </row>
  </sheetData>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election activeCell="I19" sqref="I19"/>
    </sheetView>
  </sheetViews>
  <sheetFormatPr defaultRowHeight="15" x14ac:dyDescent="0.25"/>
  <cols>
    <col min="1" max="1" width="37.42578125" bestFit="1" customWidth="1"/>
    <col min="2" max="2" width="18.28515625" bestFit="1" customWidth="1"/>
    <col min="3" max="3" width="25.5703125" bestFit="1" customWidth="1"/>
    <col min="4" max="4" width="26.7109375" bestFit="1" customWidth="1"/>
    <col min="5" max="5" width="30.7109375" bestFit="1" customWidth="1"/>
    <col min="6" max="6" width="27.28515625" bestFit="1" customWidth="1"/>
    <col min="7" max="7" width="22.7109375" bestFit="1" customWidth="1"/>
    <col min="8" max="8" width="17.28515625" bestFit="1" customWidth="1"/>
    <col min="9" max="9" width="26.28515625" bestFit="1" customWidth="1"/>
    <col min="10" max="10" width="34.140625" bestFit="1" customWidth="1"/>
    <col min="11" max="11" width="28.7109375" bestFit="1" customWidth="1"/>
    <col min="12" max="12" width="29.85546875" bestFit="1" customWidth="1"/>
    <col min="13" max="13" width="24.42578125" bestFit="1" customWidth="1"/>
    <col min="14" max="15" width="6.85546875" bestFit="1" customWidth="1"/>
    <col min="16" max="16" width="11.42578125" bestFit="1" customWidth="1"/>
  </cols>
  <sheetData>
    <row r="2" spans="1:6" x14ac:dyDescent="0.25">
      <c r="A2" s="2" t="s">
        <v>45</v>
      </c>
    </row>
    <row r="3" spans="1:6" s="2" customFormat="1" x14ac:dyDescent="0.25">
      <c r="B3" s="2" t="s">
        <v>18</v>
      </c>
      <c r="C3" s="2" t="s">
        <v>1</v>
      </c>
      <c r="D3" s="2" t="s">
        <v>19</v>
      </c>
      <c r="E3" s="2" t="s">
        <v>20</v>
      </c>
      <c r="F3" s="2" t="s">
        <v>44</v>
      </c>
    </row>
    <row r="4" spans="1:6" s="4" customFormat="1" x14ac:dyDescent="0.25">
      <c r="A4" s="4" t="s">
        <v>35</v>
      </c>
      <c r="B4" s="5">
        <v>112300</v>
      </c>
      <c r="C4" s="5">
        <v>9316</v>
      </c>
      <c r="D4" s="5">
        <v>102965</v>
      </c>
      <c r="E4" s="5">
        <v>101547</v>
      </c>
      <c r="F4" s="5">
        <v>326128</v>
      </c>
    </row>
    <row r="5" spans="1:6" s="4" customFormat="1" x14ac:dyDescent="0.25">
      <c r="A5" s="4" t="s">
        <v>36</v>
      </c>
      <c r="B5" s="5">
        <v>105950</v>
      </c>
      <c r="C5" s="5">
        <v>8501</v>
      </c>
      <c r="D5" s="5">
        <v>29852</v>
      </c>
      <c r="E5" s="5">
        <v>81959</v>
      </c>
      <c r="F5" s="5">
        <v>226262</v>
      </c>
    </row>
    <row r="6" spans="1:6" s="4" customFormat="1" x14ac:dyDescent="0.25">
      <c r="A6" s="4" t="s">
        <v>37</v>
      </c>
      <c r="B6" s="5">
        <v>36957</v>
      </c>
      <c r="C6" s="5">
        <v>3363</v>
      </c>
      <c r="D6" s="5">
        <v>15157</v>
      </c>
      <c r="E6" s="5">
        <v>33833</v>
      </c>
      <c r="F6" s="5">
        <v>89310</v>
      </c>
    </row>
    <row r="7" spans="1:6" s="4" customFormat="1" x14ac:dyDescent="0.25">
      <c r="A7" s="4" t="s">
        <v>38</v>
      </c>
      <c r="B7" s="5">
        <v>27489</v>
      </c>
      <c r="C7" s="5">
        <v>1394</v>
      </c>
      <c r="D7" s="5">
        <v>6123</v>
      </c>
      <c r="E7" s="5">
        <v>15686</v>
      </c>
      <c r="F7" s="5">
        <v>50691</v>
      </c>
    </row>
    <row r="8" spans="1:6" s="4" customFormat="1" x14ac:dyDescent="0.25">
      <c r="A8" s="4" t="s">
        <v>39</v>
      </c>
      <c r="B8" s="5">
        <v>9468</v>
      </c>
      <c r="C8" s="5">
        <v>1969</v>
      </c>
      <c r="D8" s="5">
        <v>9034</v>
      </c>
      <c r="E8" s="5">
        <v>18147</v>
      </c>
      <c r="F8" s="5">
        <v>38619</v>
      </c>
    </row>
    <row r="9" spans="1:6" s="4" customFormat="1" x14ac:dyDescent="0.25">
      <c r="A9" s="4" t="s">
        <v>14</v>
      </c>
      <c r="B9" s="6">
        <v>0.25600000000000001</v>
      </c>
      <c r="C9" s="6">
        <v>0.58599999999999997</v>
      </c>
      <c r="D9" s="6">
        <v>0.59599999999999997</v>
      </c>
      <c r="E9" s="6">
        <v>0.53600000000000003</v>
      </c>
      <c r="F9" s="6">
        <v>0.432</v>
      </c>
    </row>
    <row r="10" spans="1:6" s="4" customFormat="1" x14ac:dyDescent="0.25">
      <c r="A10" s="4" t="s">
        <v>40</v>
      </c>
      <c r="B10" s="5">
        <v>594182</v>
      </c>
      <c r="C10" s="5">
        <v>103385</v>
      </c>
      <c r="D10" s="5">
        <v>316159</v>
      </c>
      <c r="E10" s="5">
        <v>178898</v>
      </c>
      <c r="F10" s="5">
        <v>278169</v>
      </c>
    </row>
    <row r="11" spans="1:6" s="4" customFormat="1" x14ac:dyDescent="0.25">
      <c r="A11" s="4" t="s">
        <v>41</v>
      </c>
      <c r="B11" s="5">
        <v>195542</v>
      </c>
      <c r="C11" s="5">
        <v>37322</v>
      </c>
      <c r="D11" s="5">
        <v>46541</v>
      </c>
      <c r="E11" s="5">
        <v>59604</v>
      </c>
      <c r="F11" s="5">
        <v>76177</v>
      </c>
    </row>
    <row r="12" spans="1:6" s="4" customFormat="1" x14ac:dyDescent="0.25">
      <c r="A12" s="4" t="s">
        <v>42</v>
      </c>
      <c r="B12" s="6">
        <v>0.32900000000000001</v>
      </c>
      <c r="C12" s="6">
        <v>0.36099999999999999</v>
      </c>
      <c r="D12" s="6">
        <v>0.14699999999999999</v>
      </c>
      <c r="E12" s="6">
        <v>0.33300000000000002</v>
      </c>
      <c r="F12" s="6">
        <v>0.27400000000000002</v>
      </c>
    </row>
    <row r="13" spans="1:6" s="4" customFormat="1" x14ac:dyDescent="0.25">
      <c r="A13" s="4" t="s">
        <v>43</v>
      </c>
      <c r="B13" s="6">
        <v>0.245</v>
      </c>
      <c r="C13" s="6">
        <v>0.15</v>
      </c>
      <c r="D13" s="6">
        <v>5.8999999999999997E-2</v>
      </c>
      <c r="E13" s="6">
        <v>0.154</v>
      </c>
      <c r="F13" s="6">
        <v>0.155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1"/>
  <sheetViews>
    <sheetView workbookViewId="0">
      <selection activeCell="I19" sqref="I19"/>
    </sheetView>
  </sheetViews>
  <sheetFormatPr defaultRowHeight="15" x14ac:dyDescent="0.25"/>
  <cols>
    <col min="2" max="2" width="52.42578125" bestFit="1" customWidth="1"/>
    <col min="3" max="3" width="18.28515625" customWidth="1"/>
    <col min="4" max="4" width="14.42578125" customWidth="1"/>
    <col min="9" max="9" width="50.28515625" customWidth="1"/>
  </cols>
  <sheetData>
    <row r="2" spans="2:5" x14ac:dyDescent="0.25">
      <c r="C2" t="s">
        <v>47</v>
      </c>
      <c r="D2" t="s">
        <v>46</v>
      </c>
      <c r="E2" t="s">
        <v>44</v>
      </c>
    </row>
    <row r="4" spans="2:5" x14ac:dyDescent="0.25">
      <c r="B4" t="s">
        <v>48</v>
      </c>
      <c r="C4" s="1">
        <v>11733</v>
      </c>
      <c r="D4" s="1">
        <v>38870</v>
      </c>
      <c r="E4" s="1">
        <v>50603</v>
      </c>
    </row>
    <row r="5" spans="2:5" x14ac:dyDescent="0.25">
      <c r="B5" t="s">
        <v>49</v>
      </c>
      <c r="C5" s="1">
        <v>11733</v>
      </c>
      <c r="D5" s="1">
        <v>10936</v>
      </c>
      <c r="E5" s="1">
        <v>22669</v>
      </c>
    </row>
    <row r="6" spans="2:5" x14ac:dyDescent="0.25">
      <c r="B6" t="s">
        <v>50</v>
      </c>
      <c r="C6" s="1">
        <v>8793</v>
      </c>
      <c r="D6" s="1">
        <v>2533</v>
      </c>
      <c r="E6" s="1">
        <v>11326</v>
      </c>
    </row>
    <row r="7" spans="2:5" x14ac:dyDescent="0.25">
      <c r="B7" t="s">
        <v>52</v>
      </c>
      <c r="C7" s="1">
        <v>5804</v>
      </c>
      <c r="D7" s="1">
        <v>1785</v>
      </c>
      <c r="E7" s="1">
        <v>7589</v>
      </c>
    </row>
    <row r="8" spans="2:5" x14ac:dyDescent="0.25">
      <c r="B8" t="s">
        <v>51</v>
      </c>
      <c r="C8" s="1">
        <v>2989</v>
      </c>
      <c r="D8" s="1">
        <v>749</v>
      </c>
      <c r="E8" s="1">
        <v>3738</v>
      </c>
    </row>
    <row r="12" spans="2:5" x14ac:dyDescent="0.25">
      <c r="C12" s="1"/>
      <c r="D12" s="1"/>
      <c r="E12" s="1"/>
    </row>
    <row r="13" spans="2:5" x14ac:dyDescent="0.25">
      <c r="C13" s="1"/>
      <c r="D13" s="1"/>
      <c r="E13" s="1"/>
    </row>
    <row r="14" spans="2:5" x14ac:dyDescent="0.25">
      <c r="C14" s="1"/>
      <c r="D14" s="1"/>
      <c r="E14" s="1"/>
    </row>
    <row r="15" spans="2:5" x14ac:dyDescent="0.25">
      <c r="C15" s="1"/>
      <c r="D15" s="1"/>
      <c r="E15" s="1"/>
    </row>
    <row r="16" spans="2:5" x14ac:dyDescent="0.25">
      <c r="C16" s="1"/>
      <c r="D16" s="1"/>
      <c r="E16" s="1"/>
    </row>
    <row r="17" spans="3:5" x14ac:dyDescent="0.25">
      <c r="C17" s="1"/>
      <c r="D17" s="1"/>
      <c r="E17" s="1"/>
    </row>
    <row r="18" spans="3:5" x14ac:dyDescent="0.25">
      <c r="C18" s="1"/>
      <c r="D18" s="1"/>
      <c r="E18" s="1"/>
    </row>
    <row r="19" spans="3:5" x14ac:dyDescent="0.25">
      <c r="C19" s="1"/>
      <c r="D19" s="1"/>
      <c r="E19" s="1"/>
    </row>
    <row r="20" spans="3:5" x14ac:dyDescent="0.25">
      <c r="C20" s="1"/>
      <c r="D20" s="1"/>
      <c r="E20" s="1"/>
    </row>
    <row r="21" spans="3:5" x14ac:dyDescent="0.25">
      <c r="C21" s="1"/>
      <c r="D21" s="1"/>
      <c r="E21" s="1"/>
    </row>
  </sheetData>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43"/>
  <sheetViews>
    <sheetView zoomScale="85" zoomScaleNormal="85" workbookViewId="0">
      <selection activeCell="I19" sqref="I19"/>
    </sheetView>
  </sheetViews>
  <sheetFormatPr defaultRowHeight="15" x14ac:dyDescent="0.25"/>
  <cols>
    <col min="1" max="1" width="9.140625" style="4"/>
    <col min="2" max="2" width="38.85546875" style="4" customWidth="1"/>
    <col min="3" max="8" width="21.85546875" style="4" customWidth="1"/>
    <col min="9" max="16384" width="9.140625" style="4"/>
  </cols>
  <sheetData>
    <row r="3" spans="2:9" x14ac:dyDescent="0.25">
      <c r="B3" s="2" t="s">
        <v>55</v>
      </c>
    </row>
    <row r="5" spans="2:9" x14ac:dyDescent="0.25">
      <c r="B5" s="2"/>
      <c r="C5" s="2" t="s">
        <v>18</v>
      </c>
      <c r="D5" s="2" t="s">
        <v>1</v>
      </c>
      <c r="E5" s="2" t="s">
        <v>19</v>
      </c>
      <c r="F5" s="2" t="s">
        <v>20</v>
      </c>
      <c r="G5" s="2" t="s">
        <v>21</v>
      </c>
      <c r="H5" s="2" t="s">
        <v>0</v>
      </c>
    </row>
    <row r="7" spans="2:9" x14ac:dyDescent="0.25">
      <c r="B7" s="2" t="s">
        <v>2</v>
      </c>
    </row>
    <row r="8" spans="2:9" x14ac:dyDescent="0.25">
      <c r="B8" s="4" t="s">
        <v>3</v>
      </c>
      <c r="C8" s="10">
        <v>13822</v>
      </c>
      <c r="D8" s="10">
        <v>36747</v>
      </c>
      <c r="E8" s="10">
        <v>42966</v>
      </c>
      <c r="F8" s="10">
        <v>90066</v>
      </c>
      <c r="G8" s="10">
        <v>5454</v>
      </c>
      <c r="H8" s="10">
        <f>SUM(C8:G8)</f>
        <v>189055</v>
      </c>
      <c r="I8" s="5"/>
    </row>
    <row r="9" spans="2:9" x14ac:dyDescent="0.25">
      <c r="B9" s="4" t="s">
        <v>4</v>
      </c>
      <c r="C9" s="10">
        <v>202512</v>
      </c>
      <c r="D9" s="10">
        <v>85306</v>
      </c>
      <c r="E9" s="10">
        <v>326303</v>
      </c>
      <c r="F9" s="10">
        <v>514598</v>
      </c>
      <c r="G9" s="10">
        <v>94328</v>
      </c>
      <c r="H9" s="10">
        <f t="shared" ref="H9:H10" si="0">SUM(C9:G9)</f>
        <v>1223047</v>
      </c>
      <c r="I9" s="5"/>
    </row>
    <row r="10" spans="2:9" x14ac:dyDescent="0.25">
      <c r="B10" s="4" t="s">
        <v>5</v>
      </c>
      <c r="C10" s="10">
        <v>197510</v>
      </c>
      <c r="D10" s="10">
        <v>62560</v>
      </c>
      <c r="E10" s="10">
        <v>304815</v>
      </c>
      <c r="F10" s="10">
        <v>460414</v>
      </c>
      <c r="G10" s="10">
        <v>93380</v>
      </c>
      <c r="H10" s="10">
        <f t="shared" si="0"/>
        <v>1118679</v>
      </c>
      <c r="I10" s="5"/>
    </row>
    <row r="11" spans="2:9" x14ac:dyDescent="0.25">
      <c r="B11" s="4" t="s">
        <v>6</v>
      </c>
      <c r="C11" s="11">
        <f t="shared" ref="C11:H11" si="1">C9/C8</f>
        <v>14.65142526407177</v>
      </c>
      <c r="D11" s="11">
        <f t="shared" si="1"/>
        <v>2.3214412060848506</v>
      </c>
      <c r="E11" s="11">
        <f t="shared" si="1"/>
        <v>7.594446771866127</v>
      </c>
      <c r="F11" s="11">
        <f t="shared" si="1"/>
        <v>5.7135656074434307</v>
      </c>
      <c r="G11" s="11">
        <f t="shared" si="1"/>
        <v>17.295196186285295</v>
      </c>
      <c r="H11" s="11">
        <f t="shared" si="1"/>
        <v>6.4692655576419558</v>
      </c>
    </row>
    <row r="12" spans="2:9" x14ac:dyDescent="0.25">
      <c r="C12" s="10"/>
      <c r="D12" s="10"/>
      <c r="E12" s="10"/>
      <c r="F12" s="10"/>
      <c r="G12" s="10"/>
      <c r="H12" s="10"/>
    </row>
    <row r="13" spans="2:9" x14ac:dyDescent="0.25">
      <c r="B13" s="2" t="s">
        <v>7</v>
      </c>
      <c r="C13" s="10"/>
      <c r="D13" s="10"/>
      <c r="E13" s="10"/>
      <c r="F13" s="10"/>
      <c r="G13" s="10"/>
      <c r="H13" s="10"/>
    </row>
    <row r="14" spans="2:9" x14ac:dyDescent="0.25">
      <c r="B14" s="4" t="s">
        <v>8</v>
      </c>
      <c r="C14" s="10">
        <f>'Bus Surveys'!B4</f>
        <v>112300</v>
      </c>
      <c r="D14" s="10">
        <f>'Bus Surveys'!C4</f>
        <v>9316</v>
      </c>
      <c r="E14" s="10">
        <f>'Bus Surveys'!D4</f>
        <v>102965</v>
      </c>
      <c r="F14" s="10">
        <f>'Bus Surveys'!E4</f>
        <v>101547</v>
      </c>
      <c r="G14" s="10">
        <f>'Financial Sector'!E4</f>
        <v>50603</v>
      </c>
      <c r="H14" s="10">
        <f>SUM(C14:G14)</f>
        <v>376731</v>
      </c>
    </row>
    <row r="15" spans="2:9" x14ac:dyDescent="0.25">
      <c r="B15" s="4" t="s">
        <v>9</v>
      </c>
      <c r="C15" s="10">
        <f>'Bus Surveys'!B5</f>
        <v>105950</v>
      </c>
      <c r="D15" s="10">
        <f>'Bus Surveys'!C5</f>
        <v>8501</v>
      </c>
      <c r="E15" s="10">
        <f>'Bus Surveys'!D5</f>
        <v>29852</v>
      </c>
      <c r="F15" s="10">
        <f>'Bus Surveys'!E5</f>
        <v>81959</v>
      </c>
      <c r="G15" s="10">
        <f>'Financial Sector'!E5</f>
        <v>22669</v>
      </c>
      <c r="H15" s="10">
        <f>SUM(C15:G15)</f>
        <v>248931</v>
      </c>
    </row>
    <row r="16" spans="2:9" x14ac:dyDescent="0.25">
      <c r="B16" s="4" t="s">
        <v>10</v>
      </c>
      <c r="C16" s="10">
        <f>'Bus Surveys'!B6</f>
        <v>36957</v>
      </c>
      <c r="D16" s="10">
        <f>'Bus Surveys'!C6</f>
        <v>3363</v>
      </c>
      <c r="E16" s="10">
        <f>'Bus Surveys'!D6</f>
        <v>15157</v>
      </c>
      <c r="F16" s="10">
        <f>'Bus Surveys'!E6</f>
        <v>33833</v>
      </c>
      <c r="G16" s="10">
        <f>'Financial Sector'!E6</f>
        <v>11326</v>
      </c>
      <c r="H16" s="10">
        <f>SUM(C16:G16)</f>
        <v>100636</v>
      </c>
    </row>
    <row r="17" spans="2:12" x14ac:dyDescent="0.25">
      <c r="B17" s="4" t="s">
        <v>11</v>
      </c>
      <c r="C17" s="10"/>
      <c r="D17" s="10"/>
      <c r="E17" s="10"/>
      <c r="F17" s="10"/>
      <c r="G17" s="10"/>
      <c r="H17" s="10"/>
    </row>
    <row r="18" spans="2:12" x14ac:dyDescent="0.25">
      <c r="B18" s="4" t="s">
        <v>12</v>
      </c>
      <c r="C18" s="10">
        <f>'Bus Surveys'!B7</f>
        <v>27489</v>
      </c>
      <c r="D18" s="10">
        <f>'Bus Surveys'!C7</f>
        <v>1394</v>
      </c>
      <c r="E18" s="10">
        <f>'Bus Surveys'!D7</f>
        <v>6123</v>
      </c>
      <c r="F18" s="10">
        <f>'Bus Surveys'!E7</f>
        <v>15686</v>
      </c>
      <c r="G18" s="10">
        <f>'Financial Sector'!E7</f>
        <v>7589</v>
      </c>
      <c r="H18" s="10">
        <f>SUM(C18:G18)</f>
        <v>58281</v>
      </c>
    </row>
    <row r="19" spans="2:12" x14ac:dyDescent="0.25">
      <c r="B19" s="4" t="s">
        <v>13</v>
      </c>
      <c r="C19" s="10">
        <f>'Bus Surveys'!B8</f>
        <v>9468</v>
      </c>
      <c r="D19" s="10">
        <f>'Bus Surveys'!C8</f>
        <v>1969</v>
      </c>
      <c r="E19" s="10">
        <f>'Bus Surveys'!D8</f>
        <v>9034</v>
      </c>
      <c r="F19" s="10">
        <f>'Bus Surveys'!E8</f>
        <v>18147</v>
      </c>
      <c r="G19" s="10">
        <f>'Financial Sector'!E8</f>
        <v>3738</v>
      </c>
      <c r="H19" s="10">
        <f>SUM(C19:G19)</f>
        <v>42356</v>
      </c>
    </row>
    <row r="20" spans="2:12" x14ac:dyDescent="0.25">
      <c r="C20" s="12"/>
      <c r="D20" s="12"/>
      <c r="E20" s="12"/>
      <c r="F20" s="12"/>
      <c r="G20" s="12"/>
      <c r="H20" s="12"/>
      <c r="L20" s="13"/>
    </row>
    <row r="21" spans="2:12" x14ac:dyDescent="0.25">
      <c r="B21" s="4" t="s">
        <v>14</v>
      </c>
      <c r="C21" s="14">
        <f t="shared" ref="C21:G21" si="2">C19/C16</f>
        <v>0.25618962578131343</v>
      </c>
      <c r="D21" s="14">
        <f t="shared" si="2"/>
        <v>0.58548914659530182</v>
      </c>
      <c r="E21" s="14">
        <f t="shared" si="2"/>
        <v>0.59602823777792435</v>
      </c>
      <c r="F21" s="14">
        <f t="shared" si="2"/>
        <v>0.53636981645139359</v>
      </c>
      <c r="G21" s="14">
        <f t="shared" si="2"/>
        <v>0.33003708281829419</v>
      </c>
      <c r="H21" s="14">
        <f>H19/H16</f>
        <v>0.42088318295639732</v>
      </c>
    </row>
    <row r="22" spans="2:12" x14ac:dyDescent="0.25">
      <c r="C22" s="12"/>
      <c r="D22" s="12"/>
      <c r="E22" s="12"/>
      <c r="F22" s="12"/>
      <c r="G22" s="12"/>
      <c r="H22" s="12"/>
    </row>
    <row r="23" spans="2:12" x14ac:dyDescent="0.25">
      <c r="B23" s="4" t="s">
        <v>53</v>
      </c>
      <c r="C23" s="10">
        <f>'Bus Surveys'!B10</f>
        <v>594182</v>
      </c>
      <c r="D23" s="10">
        <f>'Bus Surveys'!C10</f>
        <v>103385</v>
      </c>
      <c r="E23" s="10">
        <f>'Bus Surveys'!D10</f>
        <v>316159</v>
      </c>
      <c r="F23" s="10">
        <f>'Bus Surveys'!E10</f>
        <v>178898</v>
      </c>
      <c r="G23" s="15" t="s">
        <v>15</v>
      </c>
      <c r="H23" s="10">
        <f>'Bus Surveys'!F10</f>
        <v>278169</v>
      </c>
    </row>
    <row r="24" spans="2:12" x14ac:dyDescent="0.25">
      <c r="B24" s="4" t="s">
        <v>54</v>
      </c>
      <c r="C24" s="10">
        <f>'Bus Surveys'!B11</f>
        <v>195542</v>
      </c>
      <c r="D24" s="10">
        <f>'Bus Surveys'!C11</f>
        <v>37322</v>
      </c>
      <c r="E24" s="10">
        <f>'Bus Surveys'!D11</f>
        <v>46541</v>
      </c>
      <c r="F24" s="10">
        <f>'Bus Surveys'!E11</f>
        <v>59604</v>
      </c>
      <c r="G24" s="15" t="s">
        <v>15</v>
      </c>
      <c r="H24" s="10">
        <f>'Bus Surveys'!F11</f>
        <v>76177</v>
      </c>
    </row>
    <row r="25" spans="2:12" x14ac:dyDescent="0.25">
      <c r="C25" s="12"/>
      <c r="D25" s="12"/>
      <c r="E25" s="12"/>
      <c r="F25" s="12"/>
      <c r="G25" s="12"/>
      <c r="H25" s="12"/>
    </row>
    <row r="26" spans="2:12" x14ac:dyDescent="0.25">
      <c r="B26" s="4" t="s">
        <v>16</v>
      </c>
      <c r="C26" s="14">
        <f t="shared" ref="C26:H26" si="3">C16/C14</f>
        <v>0.32909171861086378</v>
      </c>
      <c r="D26" s="14">
        <f t="shared" si="3"/>
        <v>0.36099184199227136</v>
      </c>
      <c r="E26" s="14">
        <f t="shared" si="3"/>
        <v>0.1472053610450153</v>
      </c>
      <c r="F26" s="14">
        <f>F16/F14</f>
        <v>0.33317577082533212</v>
      </c>
      <c r="G26" s="14">
        <f t="shared" si="3"/>
        <v>0.22382072209157561</v>
      </c>
      <c r="H26" s="14">
        <f t="shared" si="3"/>
        <v>0.267129596449456</v>
      </c>
    </row>
    <row r="27" spans="2:12" x14ac:dyDescent="0.25">
      <c r="B27" s="4" t="s">
        <v>17</v>
      </c>
      <c r="C27" s="14">
        <f>C18/C14</f>
        <v>0.24478183437221729</v>
      </c>
      <c r="D27" s="14">
        <f t="shared" ref="D27:G27" si="4">D18/D14</f>
        <v>0.14963503649635038</v>
      </c>
      <c r="E27" s="14">
        <f t="shared" si="4"/>
        <v>5.9466809109891709E-2</v>
      </c>
      <c r="F27" s="14">
        <f t="shared" si="4"/>
        <v>0.15447034378169713</v>
      </c>
      <c r="G27" s="14">
        <f t="shared" si="4"/>
        <v>0.14997134557239689</v>
      </c>
      <c r="H27" s="14">
        <f>H18/H14</f>
        <v>0.15470189604784315</v>
      </c>
    </row>
    <row r="33" spans="3:12" x14ac:dyDescent="0.25">
      <c r="C33" s="2"/>
      <c r="G33" s="5"/>
      <c r="H33" s="5"/>
      <c r="I33" s="5"/>
      <c r="J33" s="5"/>
      <c r="K33" s="5"/>
      <c r="L33" s="5"/>
    </row>
    <row r="34" spans="3:12" x14ac:dyDescent="0.25">
      <c r="C34" s="2"/>
    </row>
    <row r="35" spans="3:12" x14ac:dyDescent="0.25">
      <c r="C35" s="2"/>
      <c r="D35" s="2"/>
      <c r="E35" s="2"/>
      <c r="F35" s="2"/>
    </row>
    <row r="36" spans="3:12" x14ac:dyDescent="0.25">
      <c r="C36" s="2"/>
    </row>
    <row r="37" spans="3:12" x14ac:dyDescent="0.25">
      <c r="C37" s="2"/>
      <c r="D37" s="5"/>
      <c r="E37" s="5"/>
      <c r="F37" s="5"/>
    </row>
    <row r="38" spans="3:12" x14ac:dyDescent="0.25">
      <c r="C38" s="2"/>
      <c r="D38" s="5"/>
      <c r="E38" s="5"/>
      <c r="F38" s="5"/>
    </row>
    <row r="39" spans="3:12" x14ac:dyDescent="0.25">
      <c r="C39" s="2"/>
      <c r="D39" s="5"/>
      <c r="E39" s="5"/>
      <c r="F39" s="5"/>
    </row>
    <row r="40" spans="3:12" x14ac:dyDescent="0.25">
      <c r="C40" s="8"/>
      <c r="F40" s="5"/>
    </row>
    <row r="41" spans="3:12" x14ac:dyDescent="0.25">
      <c r="C41" s="2"/>
      <c r="D41" s="5"/>
      <c r="E41" s="5"/>
      <c r="F41" s="5"/>
    </row>
    <row r="42" spans="3:12" x14ac:dyDescent="0.25">
      <c r="C42" s="2"/>
      <c r="D42" s="5"/>
      <c r="E42" s="5"/>
      <c r="F42" s="5"/>
    </row>
    <row r="43" spans="3:12" x14ac:dyDescent="0.25">
      <c r="C43" s="2"/>
      <c r="F43" s="5"/>
    </row>
  </sheetData>
  <printOptions gridLines="1"/>
  <pageMargins left="0.70866141732283472" right="0.70866141732283472" top="0.74803149606299213" bottom="0.7480314960629921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F32" sqref="F32"/>
    </sheetView>
  </sheetViews>
  <sheetFormatPr defaultRowHeight="15" x14ac:dyDescent="0.25"/>
  <cols>
    <col min="1" max="1" width="38.5703125" style="9" customWidth="1"/>
    <col min="2" max="2" width="6.5703125" style="9" customWidth="1"/>
    <col min="3" max="8" width="14.7109375" style="9" customWidth="1"/>
    <col min="9" max="210" width="9.140625" style="9"/>
    <col min="211" max="211" width="29.7109375" style="9" customWidth="1"/>
    <col min="212" max="212" width="6.5703125" style="9" customWidth="1"/>
    <col min="213" max="217" width="14.7109375" style="9" customWidth="1"/>
    <col min="218" max="218" width="5.7109375" style="9" customWidth="1"/>
    <col min="219" max="219" width="14.7109375" style="9" customWidth="1"/>
    <col min="220" max="466" width="9.140625" style="9"/>
    <col min="467" max="467" width="29.7109375" style="9" customWidth="1"/>
    <col min="468" max="468" width="6.5703125" style="9" customWidth="1"/>
    <col min="469" max="473" width="14.7109375" style="9" customWidth="1"/>
    <col min="474" max="474" width="5.7109375" style="9" customWidth="1"/>
    <col min="475" max="475" width="14.7109375" style="9" customWidth="1"/>
    <col min="476" max="722" width="9.140625" style="9"/>
    <col min="723" max="723" width="29.7109375" style="9" customWidth="1"/>
    <col min="724" max="724" width="6.5703125" style="9" customWidth="1"/>
    <col min="725" max="729" width="14.7109375" style="9" customWidth="1"/>
    <col min="730" max="730" width="5.7109375" style="9" customWidth="1"/>
    <col min="731" max="731" width="14.7109375" style="9" customWidth="1"/>
    <col min="732" max="978" width="9.140625" style="9"/>
    <col min="979" max="979" width="29.7109375" style="9" customWidth="1"/>
    <col min="980" max="980" width="6.5703125" style="9" customWidth="1"/>
    <col min="981" max="985" width="14.7109375" style="9" customWidth="1"/>
    <col min="986" max="986" width="5.7109375" style="9" customWidth="1"/>
    <col min="987" max="987" width="14.7109375" style="9" customWidth="1"/>
    <col min="988" max="1234" width="9.140625" style="9"/>
    <col min="1235" max="1235" width="29.7109375" style="9" customWidth="1"/>
    <col min="1236" max="1236" width="6.5703125" style="9" customWidth="1"/>
    <col min="1237" max="1241" width="14.7109375" style="9" customWidth="1"/>
    <col min="1242" max="1242" width="5.7109375" style="9" customWidth="1"/>
    <col min="1243" max="1243" width="14.7109375" style="9" customWidth="1"/>
    <col min="1244" max="1490" width="9.140625" style="9"/>
    <col min="1491" max="1491" width="29.7109375" style="9" customWidth="1"/>
    <col min="1492" max="1492" width="6.5703125" style="9" customWidth="1"/>
    <col min="1493" max="1497" width="14.7109375" style="9" customWidth="1"/>
    <col min="1498" max="1498" width="5.7109375" style="9" customWidth="1"/>
    <col min="1499" max="1499" width="14.7109375" style="9" customWidth="1"/>
    <col min="1500" max="1746" width="9.140625" style="9"/>
    <col min="1747" max="1747" width="29.7109375" style="9" customWidth="1"/>
    <col min="1748" max="1748" width="6.5703125" style="9" customWidth="1"/>
    <col min="1749" max="1753" width="14.7109375" style="9" customWidth="1"/>
    <col min="1754" max="1754" width="5.7109375" style="9" customWidth="1"/>
    <col min="1755" max="1755" width="14.7109375" style="9" customWidth="1"/>
    <col min="1756" max="2002" width="9.140625" style="9"/>
    <col min="2003" max="2003" width="29.7109375" style="9" customWidth="1"/>
    <col min="2004" max="2004" width="6.5703125" style="9" customWidth="1"/>
    <col min="2005" max="2009" width="14.7109375" style="9" customWidth="1"/>
    <col min="2010" max="2010" width="5.7109375" style="9" customWidth="1"/>
    <col min="2011" max="2011" width="14.7109375" style="9" customWidth="1"/>
    <col min="2012" max="2258" width="9.140625" style="9"/>
    <col min="2259" max="2259" width="29.7109375" style="9" customWidth="1"/>
    <col min="2260" max="2260" width="6.5703125" style="9" customWidth="1"/>
    <col min="2261" max="2265" width="14.7109375" style="9" customWidth="1"/>
    <col min="2266" max="2266" width="5.7109375" style="9" customWidth="1"/>
    <col min="2267" max="2267" width="14.7109375" style="9" customWidth="1"/>
    <col min="2268" max="2514" width="9.140625" style="9"/>
    <col min="2515" max="2515" width="29.7109375" style="9" customWidth="1"/>
    <col min="2516" max="2516" width="6.5703125" style="9" customWidth="1"/>
    <col min="2517" max="2521" width="14.7109375" style="9" customWidth="1"/>
    <col min="2522" max="2522" width="5.7109375" style="9" customWidth="1"/>
    <col min="2523" max="2523" width="14.7109375" style="9" customWidth="1"/>
    <col min="2524" max="2770" width="9.140625" style="9"/>
    <col min="2771" max="2771" width="29.7109375" style="9" customWidth="1"/>
    <col min="2772" max="2772" width="6.5703125" style="9" customWidth="1"/>
    <col min="2773" max="2777" width="14.7109375" style="9" customWidth="1"/>
    <col min="2778" max="2778" width="5.7109375" style="9" customWidth="1"/>
    <col min="2779" max="2779" width="14.7109375" style="9" customWidth="1"/>
    <col min="2780" max="3026" width="9.140625" style="9"/>
    <col min="3027" max="3027" width="29.7109375" style="9" customWidth="1"/>
    <col min="3028" max="3028" width="6.5703125" style="9" customWidth="1"/>
    <col min="3029" max="3033" width="14.7109375" style="9" customWidth="1"/>
    <col min="3034" max="3034" width="5.7109375" style="9" customWidth="1"/>
    <col min="3035" max="3035" width="14.7109375" style="9" customWidth="1"/>
    <col min="3036" max="3282" width="9.140625" style="9"/>
    <col min="3283" max="3283" width="29.7109375" style="9" customWidth="1"/>
    <col min="3284" max="3284" width="6.5703125" style="9" customWidth="1"/>
    <col min="3285" max="3289" width="14.7109375" style="9" customWidth="1"/>
    <col min="3290" max="3290" width="5.7109375" style="9" customWidth="1"/>
    <col min="3291" max="3291" width="14.7109375" style="9" customWidth="1"/>
    <col min="3292" max="3538" width="9.140625" style="9"/>
    <col min="3539" max="3539" width="29.7109375" style="9" customWidth="1"/>
    <col min="3540" max="3540" width="6.5703125" style="9" customWidth="1"/>
    <col min="3541" max="3545" width="14.7109375" style="9" customWidth="1"/>
    <col min="3546" max="3546" width="5.7109375" style="9" customWidth="1"/>
    <col min="3547" max="3547" width="14.7109375" style="9" customWidth="1"/>
    <col min="3548" max="3794" width="9.140625" style="9"/>
    <col min="3795" max="3795" width="29.7109375" style="9" customWidth="1"/>
    <col min="3796" max="3796" width="6.5703125" style="9" customWidth="1"/>
    <col min="3797" max="3801" width="14.7109375" style="9" customWidth="1"/>
    <col min="3802" max="3802" width="5.7109375" style="9" customWidth="1"/>
    <col min="3803" max="3803" width="14.7109375" style="9" customWidth="1"/>
    <col min="3804" max="4050" width="9.140625" style="9"/>
    <col min="4051" max="4051" width="29.7109375" style="9" customWidth="1"/>
    <col min="4052" max="4052" width="6.5703125" style="9" customWidth="1"/>
    <col min="4053" max="4057" width="14.7109375" style="9" customWidth="1"/>
    <col min="4058" max="4058" width="5.7109375" style="9" customWidth="1"/>
    <col min="4059" max="4059" width="14.7109375" style="9" customWidth="1"/>
    <col min="4060" max="4306" width="9.140625" style="9"/>
    <col min="4307" max="4307" width="29.7109375" style="9" customWidth="1"/>
    <col min="4308" max="4308" width="6.5703125" style="9" customWidth="1"/>
    <col min="4309" max="4313" width="14.7109375" style="9" customWidth="1"/>
    <col min="4314" max="4314" width="5.7109375" style="9" customWidth="1"/>
    <col min="4315" max="4315" width="14.7109375" style="9" customWidth="1"/>
    <col min="4316" max="4562" width="9.140625" style="9"/>
    <col min="4563" max="4563" width="29.7109375" style="9" customWidth="1"/>
    <col min="4564" max="4564" width="6.5703125" style="9" customWidth="1"/>
    <col min="4565" max="4569" width="14.7109375" style="9" customWidth="1"/>
    <col min="4570" max="4570" width="5.7109375" style="9" customWidth="1"/>
    <col min="4571" max="4571" width="14.7109375" style="9" customWidth="1"/>
    <col min="4572" max="4818" width="9.140625" style="9"/>
    <col min="4819" max="4819" width="29.7109375" style="9" customWidth="1"/>
    <col min="4820" max="4820" width="6.5703125" style="9" customWidth="1"/>
    <col min="4821" max="4825" width="14.7109375" style="9" customWidth="1"/>
    <col min="4826" max="4826" width="5.7109375" style="9" customWidth="1"/>
    <col min="4827" max="4827" width="14.7109375" style="9" customWidth="1"/>
    <col min="4828" max="5074" width="9.140625" style="9"/>
    <col min="5075" max="5075" width="29.7109375" style="9" customWidth="1"/>
    <col min="5076" max="5076" width="6.5703125" style="9" customWidth="1"/>
    <col min="5077" max="5081" width="14.7109375" style="9" customWidth="1"/>
    <col min="5082" max="5082" width="5.7109375" style="9" customWidth="1"/>
    <col min="5083" max="5083" width="14.7109375" style="9" customWidth="1"/>
    <col min="5084" max="5330" width="9.140625" style="9"/>
    <col min="5331" max="5331" width="29.7109375" style="9" customWidth="1"/>
    <col min="5332" max="5332" width="6.5703125" style="9" customWidth="1"/>
    <col min="5333" max="5337" width="14.7109375" style="9" customWidth="1"/>
    <col min="5338" max="5338" width="5.7109375" style="9" customWidth="1"/>
    <col min="5339" max="5339" width="14.7109375" style="9" customWidth="1"/>
    <col min="5340" max="5586" width="9.140625" style="9"/>
    <col min="5587" max="5587" width="29.7109375" style="9" customWidth="1"/>
    <col min="5588" max="5588" width="6.5703125" style="9" customWidth="1"/>
    <col min="5589" max="5593" width="14.7109375" style="9" customWidth="1"/>
    <col min="5594" max="5594" width="5.7109375" style="9" customWidth="1"/>
    <col min="5595" max="5595" width="14.7109375" style="9" customWidth="1"/>
    <col min="5596" max="5842" width="9.140625" style="9"/>
    <col min="5843" max="5843" width="29.7109375" style="9" customWidth="1"/>
    <col min="5844" max="5844" width="6.5703125" style="9" customWidth="1"/>
    <col min="5845" max="5849" width="14.7109375" style="9" customWidth="1"/>
    <col min="5850" max="5850" width="5.7109375" style="9" customWidth="1"/>
    <col min="5851" max="5851" width="14.7109375" style="9" customWidth="1"/>
    <col min="5852" max="6098" width="9.140625" style="9"/>
    <col min="6099" max="6099" width="29.7109375" style="9" customWidth="1"/>
    <col min="6100" max="6100" width="6.5703125" style="9" customWidth="1"/>
    <col min="6101" max="6105" width="14.7109375" style="9" customWidth="1"/>
    <col min="6106" max="6106" width="5.7109375" style="9" customWidth="1"/>
    <col min="6107" max="6107" width="14.7109375" style="9" customWidth="1"/>
    <col min="6108" max="6354" width="9.140625" style="9"/>
    <col min="6355" max="6355" width="29.7109375" style="9" customWidth="1"/>
    <col min="6356" max="6356" width="6.5703125" style="9" customWidth="1"/>
    <col min="6357" max="6361" width="14.7109375" style="9" customWidth="1"/>
    <col min="6362" max="6362" width="5.7109375" style="9" customWidth="1"/>
    <col min="6363" max="6363" width="14.7109375" style="9" customWidth="1"/>
    <col min="6364" max="6610" width="9.140625" style="9"/>
    <col min="6611" max="6611" width="29.7109375" style="9" customWidth="1"/>
    <col min="6612" max="6612" width="6.5703125" style="9" customWidth="1"/>
    <col min="6613" max="6617" width="14.7109375" style="9" customWidth="1"/>
    <col min="6618" max="6618" width="5.7109375" style="9" customWidth="1"/>
    <col min="6619" max="6619" width="14.7109375" style="9" customWidth="1"/>
    <col min="6620" max="6866" width="9.140625" style="9"/>
    <col min="6867" max="6867" width="29.7109375" style="9" customWidth="1"/>
    <col min="6868" max="6868" width="6.5703125" style="9" customWidth="1"/>
    <col min="6869" max="6873" width="14.7109375" style="9" customWidth="1"/>
    <col min="6874" max="6874" width="5.7109375" style="9" customWidth="1"/>
    <col min="6875" max="6875" width="14.7109375" style="9" customWidth="1"/>
    <col min="6876" max="7122" width="9.140625" style="9"/>
    <col min="7123" max="7123" width="29.7109375" style="9" customWidth="1"/>
    <col min="7124" max="7124" width="6.5703125" style="9" customWidth="1"/>
    <col min="7125" max="7129" width="14.7109375" style="9" customWidth="1"/>
    <col min="7130" max="7130" width="5.7109375" style="9" customWidth="1"/>
    <col min="7131" max="7131" width="14.7109375" style="9" customWidth="1"/>
    <col min="7132" max="7378" width="9.140625" style="9"/>
    <col min="7379" max="7379" width="29.7109375" style="9" customWidth="1"/>
    <col min="7380" max="7380" width="6.5703125" style="9" customWidth="1"/>
    <col min="7381" max="7385" width="14.7109375" style="9" customWidth="1"/>
    <col min="7386" max="7386" width="5.7109375" style="9" customWidth="1"/>
    <col min="7387" max="7387" width="14.7109375" style="9" customWidth="1"/>
    <col min="7388" max="7634" width="9.140625" style="9"/>
    <col min="7635" max="7635" width="29.7109375" style="9" customWidth="1"/>
    <col min="7636" max="7636" width="6.5703125" style="9" customWidth="1"/>
    <col min="7637" max="7641" width="14.7109375" style="9" customWidth="1"/>
    <col min="7642" max="7642" width="5.7109375" style="9" customWidth="1"/>
    <col min="7643" max="7643" width="14.7109375" style="9" customWidth="1"/>
    <col min="7644" max="7890" width="9.140625" style="9"/>
    <col min="7891" max="7891" width="29.7109375" style="9" customWidth="1"/>
    <col min="7892" max="7892" width="6.5703125" style="9" customWidth="1"/>
    <col min="7893" max="7897" width="14.7109375" style="9" customWidth="1"/>
    <col min="7898" max="7898" width="5.7109375" style="9" customWidth="1"/>
    <col min="7899" max="7899" width="14.7109375" style="9" customWidth="1"/>
    <col min="7900" max="8146" width="9.140625" style="9"/>
    <col min="8147" max="8147" width="29.7109375" style="9" customWidth="1"/>
    <col min="8148" max="8148" width="6.5703125" style="9" customWidth="1"/>
    <col min="8149" max="8153" width="14.7109375" style="9" customWidth="1"/>
    <col min="8154" max="8154" width="5.7109375" style="9" customWidth="1"/>
    <col min="8155" max="8155" width="14.7109375" style="9" customWidth="1"/>
    <col min="8156" max="8402" width="9.140625" style="9"/>
    <col min="8403" max="8403" width="29.7109375" style="9" customWidth="1"/>
    <col min="8404" max="8404" width="6.5703125" style="9" customWidth="1"/>
    <col min="8405" max="8409" width="14.7109375" style="9" customWidth="1"/>
    <col min="8410" max="8410" width="5.7109375" style="9" customWidth="1"/>
    <col min="8411" max="8411" width="14.7109375" style="9" customWidth="1"/>
    <col min="8412" max="8658" width="9.140625" style="9"/>
    <col min="8659" max="8659" width="29.7109375" style="9" customWidth="1"/>
    <col min="8660" max="8660" width="6.5703125" style="9" customWidth="1"/>
    <col min="8661" max="8665" width="14.7109375" style="9" customWidth="1"/>
    <col min="8666" max="8666" width="5.7109375" style="9" customWidth="1"/>
    <col min="8667" max="8667" width="14.7109375" style="9" customWidth="1"/>
    <col min="8668" max="8914" width="9.140625" style="9"/>
    <col min="8915" max="8915" width="29.7109375" style="9" customWidth="1"/>
    <col min="8916" max="8916" width="6.5703125" style="9" customWidth="1"/>
    <col min="8917" max="8921" width="14.7109375" style="9" customWidth="1"/>
    <col min="8922" max="8922" width="5.7109375" style="9" customWidth="1"/>
    <col min="8923" max="8923" width="14.7109375" style="9" customWidth="1"/>
    <col min="8924" max="9170" width="9.140625" style="9"/>
    <col min="9171" max="9171" width="29.7109375" style="9" customWidth="1"/>
    <col min="9172" max="9172" width="6.5703125" style="9" customWidth="1"/>
    <col min="9173" max="9177" width="14.7109375" style="9" customWidth="1"/>
    <col min="9178" max="9178" width="5.7109375" style="9" customWidth="1"/>
    <col min="9179" max="9179" width="14.7109375" style="9" customWidth="1"/>
    <col min="9180" max="9426" width="9.140625" style="9"/>
    <col min="9427" max="9427" width="29.7109375" style="9" customWidth="1"/>
    <col min="9428" max="9428" width="6.5703125" style="9" customWidth="1"/>
    <col min="9429" max="9433" width="14.7109375" style="9" customWidth="1"/>
    <col min="9434" max="9434" width="5.7109375" style="9" customWidth="1"/>
    <col min="9435" max="9435" width="14.7109375" style="9" customWidth="1"/>
    <col min="9436" max="9682" width="9.140625" style="9"/>
    <col min="9683" max="9683" width="29.7109375" style="9" customWidth="1"/>
    <col min="9684" max="9684" width="6.5703125" style="9" customWidth="1"/>
    <col min="9685" max="9689" width="14.7109375" style="9" customWidth="1"/>
    <col min="9690" max="9690" width="5.7109375" style="9" customWidth="1"/>
    <col min="9691" max="9691" width="14.7109375" style="9" customWidth="1"/>
    <col min="9692" max="9938" width="9.140625" style="9"/>
    <col min="9939" max="9939" width="29.7109375" style="9" customWidth="1"/>
    <col min="9940" max="9940" width="6.5703125" style="9" customWidth="1"/>
    <col min="9941" max="9945" width="14.7109375" style="9" customWidth="1"/>
    <col min="9946" max="9946" width="5.7109375" style="9" customWidth="1"/>
    <col min="9947" max="9947" width="14.7109375" style="9" customWidth="1"/>
    <col min="9948" max="10194" width="9.140625" style="9"/>
    <col min="10195" max="10195" width="29.7109375" style="9" customWidth="1"/>
    <col min="10196" max="10196" width="6.5703125" style="9" customWidth="1"/>
    <col min="10197" max="10201" width="14.7109375" style="9" customWidth="1"/>
    <col min="10202" max="10202" width="5.7109375" style="9" customWidth="1"/>
    <col min="10203" max="10203" width="14.7109375" style="9" customWidth="1"/>
    <col min="10204" max="10450" width="9.140625" style="9"/>
    <col min="10451" max="10451" width="29.7109375" style="9" customWidth="1"/>
    <col min="10452" max="10452" width="6.5703125" style="9" customWidth="1"/>
    <col min="10453" max="10457" width="14.7109375" style="9" customWidth="1"/>
    <col min="10458" max="10458" width="5.7109375" style="9" customWidth="1"/>
    <col min="10459" max="10459" width="14.7109375" style="9" customWidth="1"/>
    <col min="10460" max="10706" width="9.140625" style="9"/>
    <col min="10707" max="10707" width="29.7109375" style="9" customWidth="1"/>
    <col min="10708" max="10708" width="6.5703125" style="9" customWidth="1"/>
    <col min="10709" max="10713" width="14.7109375" style="9" customWidth="1"/>
    <col min="10714" max="10714" width="5.7109375" style="9" customWidth="1"/>
    <col min="10715" max="10715" width="14.7109375" style="9" customWidth="1"/>
    <col min="10716" max="10962" width="9.140625" style="9"/>
    <col min="10963" max="10963" width="29.7109375" style="9" customWidth="1"/>
    <col min="10964" max="10964" width="6.5703125" style="9" customWidth="1"/>
    <col min="10965" max="10969" width="14.7109375" style="9" customWidth="1"/>
    <col min="10970" max="10970" width="5.7109375" style="9" customWidth="1"/>
    <col min="10971" max="10971" width="14.7109375" style="9" customWidth="1"/>
    <col min="10972" max="11218" width="9.140625" style="9"/>
    <col min="11219" max="11219" width="29.7109375" style="9" customWidth="1"/>
    <col min="11220" max="11220" width="6.5703125" style="9" customWidth="1"/>
    <col min="11221" max="11225" width="14.7109375" style="9" customWidth="1"/>
    <col min="11226" max="11226" width="5.7109375" style="9" customWidth="1"/>
    <col min="11227" max="11227" width="14.7109375" style="9" customWidth="1"/>
    <col min="11228" max="11474" width="9.140625" style="9"/>
    <col min="11475" max="11475" width="29.7109375" style="9" customWidth="1"/>
    <col min="11476" max="11476" width="6.5703125" style="9" customWidth="1"/>
    <col min="11477" max="11481" width="14.7109375" style="9" customWidth="1"/>
    <col min="11482" max="11482" width="5.7109375" style="9" customWidth="1"/>
    <col min="11483" max="11483" width="14.7109375" style="9" customWidth="1"/>
    <col min="11484" max="11730" width="9.140625" style="9"/>
    <col min="11731" max="11731" width="29.7109375" style="9" customWidth="1"/>
    <col min="11732" max="11732" width="6.5703125" style="9" customWidth="1"/>
    <col min="11733" max="11737" width="14.7109375" style="9" customWidth="1"/>
    <col min="11738" max="11738" width="5.7109375" style="9" customWidth="1"/>
    <col min="11739" max="11739" width="14.7109375" style="9" customWidth="1"/>
    <col min="11740" max="11986" width="9.140625" style="9"/>
    <col min="11987" max="11987" width="29.7109375" style="9" customWidth="1"/>
    <col min="11988" max="11988" width="6.5703125" style="9" customWidth="1"/>
    <col min="11989" max="11993" width="14.7109375" style="9" customWidth="1"/>
    <col min="11994" max="11994" width="5.7109375" style="9" customWidth="1"/>
    <col min="11995" max="11995" width="14.7109375" style="9" customWidth="1"/>
    <col min="11996" max="12242" width="9.140625" style="9"/>
    <col min="12243" max="12243" width="29.7109375" style="9" customWidth="1"/>
    <col min="12244" max="12244" width="6.5703125" style="9" customWidth="1"/>
    <col min="12245" max="12249" width="14.7109375" style="9" customWidth="1"/>
    <col min="12250" max="12250" width="5.7109375" style="9" customWidth="1"/>
    <col min="12251" max="12251" width="14.7109375" style="9" customWidth="1"/>
    <col min="12252" max="12498" width="9.140625" style="9"/>
    <col min="12499" max="12499" width="29.7109375" style="9" customWidth="1"/>
    <col min="12500" max="12500" width="6.5703125" style="9" customWidth="1"/>
    <col min="12501" max="12505" width="14.7109375" style="9" customWidth="1"/>
    <col min="12506" max="12506" width="5.7109375" style="9" customWidth="1"/>
    <col min="12507" max="12507" width="14.7109375" style="9" customWidth="1"/>
    <col min="12508" max="12754" width="9.140625" style="9"/>
    <col min="12755" max="12755" width="29.7109375" style="9" customWidth="1"/>
    <col min="12756" max="12756" width="6.5703125" style="9" customWidth="1"/>
    <col min="12757" max="12761" width="14.7109375" style="9" customWidth="1"/>
    <col min="12762" max="12762" width="5.7109375" style="9" customWidth="1"/>
    <col min="12763" max="12763" width="14.7109375" style="9" customWidth="1"/>
    <col min="12764" max="13010" width="9.140625" style="9"/>
    <col min="13011" max="13011" width="29.7109375" style="9" customWidth="1"/>
    <col min="13012" max="13012" width="6.5703125" style="9" customWidth="1"/>
    <col min="13013" max="13017" width="14.7109375" style="9" customWidth="1"/>
    <col min="13018" max="13018" width="5.7109375" style="9" customWidth="1"/>
    <col min="13019" max="13019" width="14.7109375" style="9" customWidth="1"/>
    <col min="13020" max="13266" width="9.140625" style="9"/>
    <col min="13267" max="13267" width="29.7109375" style="9" customWidth="1"/>
    <col min="13268" max="13268" width="6.5703125" style="9" customWidth="1"/>
    <col min="13269" max="13273" width="14.7109375" style="9" customWidth="1"/>
    <col min="13274" max="13274" width="5.7109375" style="9" customWidth="1"/>
    <col min="13275" max="13275" width="14.7109375" style="9" customWidth="1"/>
    <col min="13276" max="13522" width="9.140625" style="9"/>
    <col min="13523" max="13523" width="29.7109375" style="9" customWidth="1"/>
    <col min="13524" max="13524" width="6.5703125" style="9" customWidth="1"/>
    <col min="13525" max="13529" width="14.7109375" style="9" customWidth="1"/>
    <col min="13530" max="13530" width="5.7109375" style="9" customWidth="1"/>
    <col min="13531" max="13531" width="14.7109375" style="9" customWidth="1"/>
    <col min="13532" max="13778" width="9.140625" style="9"/>
    <col min="13779" max="13779" width="29.7109375" style="9" customWidth="1"/>
    <col min="13780" max="13780" width="6.5703125" style="9" customWidth="1"/>
    <col min="13781" max="13785" width="14.7109375" style="9" customWidth="1"/>
    <col min="13786" max="13786" width="5.7109375" style="9" customWidth="1"/>
    <col min="13787" max="13787" width="14.7109375" style="9" customWidth="1"/>
    <col min="13788" max="14034" width="9.140625" style="9"/>
    <col min="14035" max="14035" width="29.7109375" style="9" customWidth="1"/>
    <col min="14036" max="14036" width="6.5703125" style="9" customWidth="1"/>
    <col min="14037" max="14041" width="14.7109375" style="9" customWidth="1"/>
    <col min="14042" max="14042" width="5.7109375" style="9" customWidth="1"/>
    <col min="14043" max="14043" width="14.7109375" style="9" customWidth="1"/>
    <col min="14044" max="14290" width="9.140625" style="9"/>
    <col min="14291" max="14291" width="29.7109375" style="9" customWidth="1"/>
    <col min="14292" max="14292" width="6.5703125" style="9" customWidth="1"/>
    <col min="14293" max="14297" width="14.7109375" style="9" customWidth="1"/>
    <col min="14298" max="14298" width="5.7109375" style="9" customWidth="1"/>
    <col min="14299" max="14299" width="14.7109375" style="9" customWidth="1"/>
    <col min="14300" max="14546" width="9.140625" style="9"/>
    <col min="14547" max="14547" width="29.7109375" style="9" customWidth="1"/>
    <col min="14548" max="14548" width="6.5703125" style="9" customWidth="1"/>
    <col min="14549" max="14553" width="14.7109375" style="9" customWidth="1"/>
    <col min="14554" max="14554" width="5.7109375" style="9" customWidth="1"/>
    <col min="14555" max="14555" width="14.7109375" style="9" customWidth="1"/>
    <col min="14556" max="14802" width="9.140625" style="9"/>
    <col min="14803" max="14803" width="29.7109375" style="9" customWidth="1"/>
    <col min="14804" max="14804" width="6.5703125" style="9" customWidth="1"/>
    <col min="14805" max="14809" width="14.7109375" style="9" customWidth="1"/>
    <col min="14810" max="14810" width="5.7109375" style="9" customWidth="1"/>
    <col min="14811" max="14811" width="14.7109375" style="9" customWidth="1"/>
    <col min="14812" max="15058" width="9.140625" style="9"/>
    <col min="15059" max="15059" width="29.7109375" style="9" customWidth="1"/>
    <col min="15060" max="15060" width="6.5703125" style="9" customWidth="1"/>
    <col min="15061" max="15065" width="14.7109375" style="9" customWidth="1"/>
    <col min="15066" max="15066" width="5.7109375" style="9" customWidth="1"/>
    <col min="15067" max="15067" width="14.7109375" style="9" customWidth="1"/>
    <col min="15068" max="15314" width="9.140625" style="9"/>
    <col min="15315" max="15315" width="29.7109375" style="9" customWidth="1"/>
    <col min="15316" max="15316" width="6.5703125" style="9" customWidth="1"/>
    <col min="15317" max="15321" width="14.7109375" style="9" customWidth="1"/>
    <col min="15322" max="15322" width="5.7109375" style="9" customWidth="1"/>
    <col min="15323" max="15323" width="14.7109375" style="9" customWidth="1"/>
    <col min="15324" max="15570" width="9.140625" style="9"/>
    <col min="15571" max="15571" width="29.7109375" style="9" customWidth="1"/>
    <col min="15572" max="15572" width="6.5703125" style="9" customWidth="1"/>
    <col min="15573" max="15577" width="14.7109375" style="9" customWidth="1"/>
    <col min="15578" max="15578" width="5.7109375" style="9" customWidth="1"/>
    <col min="15579" max="15579" width="14.7109375" style="9" customWidth="1"/>
    <col min="15580" max="15826" width="9.140625" style="9"/>
    <col min="15827" max="15827" width="29.7109375" style="9" customWidth="1"/>
    <col min="15828" max="15828" width="6.5703125" style="9" customWidth="1"/>
    <col min="15829" max="15833" width="14.7109375" style="9" customWidth="1"/>
    <col min="15834" max="15834" width="5.7109375" style="9" customWidth="1"/>
    <col min="15835" max="15835" width="14.7109375" style="9" customWidth="1"/>
    <col min="15836" max="16082" width="9.140625" style="9"/>
    <col min="16083" max="16083" width="29.7109375" style="9" customWidth="1"/>
    <col min="16084" max="16084" width="6.5703125" style="9" customWidth="1"/>
    <col min="16085" max="16089" width="14.7109375" style="9" customWidth="1"/>
    <col min="16090" max="16090" width="5.7109375" style="9" customWidth="1"/>
    <col min="16091" max="16091" width="14.7109375" style="9" customWidth="1"/>
    <col min="16092" max="16384" width="9.140625" style="9"/>
  </cols>
  <sheetData>
    <row r="1" spans="1:8" x14ac:dyDescent="0.25">
      <c r="A1" s="50" t="s">
        <v>70</v>
      </c>
      <c r="B1" s="51"/>
      <c r="C1" s="51"/>
      <c r="D1" s="51"/>
      <c r="E1" s="51"/>
      <c r="F1" s="51"/>
      <c r="G1" s="51"/>
      <c r="H1" s="51"/>
    </row>
    <row r="2" spans="1:8" ht="37.5" customHeight="1" x14ac:dyDescent="0.25">
      <c r="A2" s="30"/>
      <c r="B2" s="31"/>
      <c r="C2" s="32" t="s">
        <v>56</v>
      </c>
      <c r="D2" s="32" t="s">
        <v>1</v>
      </c>
      <c r="E2" s="32" t="s">
        <v>19</v>
      </c>
      <c r="F2" s="32" t="s">
        <v>71</v>
      </c>
      <c r="G2" s="32" t="s">
        <v>72</v>
      </c>
      <c r="H2" s="32" t="s">
        <v>0</v>
      </c>
    </row>
    <row r="3" spans="1:8" x14ac:dyDescent="0.25">
      <c r="A3" s="33"/>
      <c r="B3" s="34" t="s">
        <v>57</v>
      </c>
      <c r="C3" s="33"/>
      <c r="D3" s="33"/>
      <c r="E3" s="33"/>
      <c r="F3" s="33"/>
      <c r="G3" s="33"/>
      <c r="H3" s="35"/>
    </row>
    <row r="4" spans="1:8" x14ac:dyDescent="0.25">
      <c r="A4" s="36" t="s">
        <v>2</v>
      </c>
      <c r="B4" s="37"/>
      <c r="C4" s="33"/>
      <c r="D4" s="33"/>
      <c r="E4" s="33"/>
      <c r="F4" s="33"/>
      <c r="G4" s="33"/>
      <c r="H4" s="35"/>
    </row>
    <row r="5" spans="1:8" x14ac:dyDescent="0.25">
      <c r="A5" s="38" t="s">
        <v>58</v>
      </c>
      <c r="B5" s="56" t="s">
        <v>59</v>
      </c>
      <c r="C5" s="21">
        <v>13552</v>
      </c>
      <c r="D5" s="21">
        <v>33879</v>
      </c>
      <c r="E5" s="21">
        <v>42210</v>
      </c>
      <c r="F5" s="21">
        <v>90231</v>
      </c>
      <c r="G5" s="21">
        <v>5658</v>
      </c>
      <c r="H5" s="23">
        <v>185530</v>
      </c>
    </row>
    <row r="6" spans="1:8" x14ac:dyDescent="0.25">
      <c r="A6" s="38" t="s">
        <v>73</v>
      </c>
      <c r="B6" s="56" t="s">
        <v>59</v>
      </c>
      <c r="C6" s="21">
        <v>197746</v>
      </c>
      <c r="D6" s="21">
        <v>76602</v>
      </c>
      <c r="E6" s="21">
        <v>324366</v>
      </c>
      <c r="F6" s="21">
        <v>524404</v>
      </c>
      <c r="G6" s="21">
        <v>96736</v>
      </c>
      <c r="H6" s="23">
        <v>1219854</v>
      </c>
    </row>
    <row r="7" spans="1:8" x14ac:dyDescent="0.25">
      <c r="A7" s="38" t="s">
        <v>60</v>
      </c>
      <c r="B7" s="56" t="s">
        <v>61</v>
      </c>
      <c r="C7" s="21">
        <v>192936</v>
      </c>
      <c r="D7" s="21">
        <v>55871</v>
      </c>
      <c r="E7" s="21">
        <v>303660</v>
      </c>
      <c r="F7" s="21">
        <v>471400</v>
      </c>
      <c r="G7" s="21">
        <v>95732</v>
      </c>
      <c r="H7" s="23">
        <v>1119599</v>
      </c>
    </row>
    <row r="8" spans="1:8" x14ac:dyDescent="0.25">
      <c r="A8" s="38" t="s">
        <v>6</v>
      </c>
      <c r="B8" s="56" t="s">
        <v>59</v>
      </c>
      <c r="C8" s="24">
        <v>14.591646989374262</v>
      </c>
      <c r="D8" s="24">
        <v>2.2610466660763304</v>
      </c>
      <c r="E8" s="24">
        <v>7.684577114427861</v>
      </c>
      <c r="F8" s="24">
        <v>5.8117941727344258</v>
      </c>
      <c r="G8" s="24">
        <v>17.097207493814068</v>
      </c>
      <c r="H8" s="26">
        <v>6.5749690077076481</v>
      </c>
    </row>
    <row r="9" spans="1:8" x14ac:dyDescent="0.25">
      <c r="A9" s="33"/>
      <c r="B9" s="34"/>
      <c r="C9" s="25"/>
      <c r="D9" s="25"/>
      <c r="E9" s="25"/>
      <c r="F9" s="25"/>
      <c r="G9" s="25"/>
      <c r="H9" s="25"/>
    </row>
    <row r="10" spans="1:8" x14ac:dyDescent="0.25">
      <c r="A10" s="36" t="s">
        <v>7</v>
      </c>
      <c r="B10" s="37"/>
      <c r="C10" s="22"/>
      <c r="D10" s="22"/>
      <c r="E10" s="22"/>
      <c r="F10" s="22"/>
      <c r="G10" s="22"/>
      <c r="H10" s="27"/>
    </row>
    <row r="11" spans="1:8" x14ac:dyDescent="0.25">
      <c r="A11" s="38" t="s">
        <v>48</v>
      </c>
      <c r="B11" s="56" t="s">
        <v>62</v>
      </c>
      <c r="C11" s="21">
        <v>112327</v>
      </c>
      <c r="D11" s="21">
        <v>8900</v>
      </c>
      <c r="E11" s="21">
        <v>103807</v>
      </c>
      <c r="F11" s="21">
        <v>109293</v>
      </c>
      <c r="G11" s="21">
        <v>50076</v>
      </c>
      <c r="H11" s="23">
        <v>384403</v>
      </c>
    </row>
    <row r="12" spans="1:8" x14ac:dyDescent="0.25">
      <c r="A12" s="38" t="s">
        <v>63</v>
      </c>
      <c r="B12" s="56" t="s">
        <v>62</v>
      </c>
      <c r="C12" s="21">
        <v>104398</v>
      </c>
      <c r="D12" s="21">
        <v>8512</v>
      </c>
      <c r="E12" s="21">
        <v>30932</v>
      </c>
      <c r="F12" s="21">
        <v>89213</v>
      </c>
      <c r="G12" s="21">
        <v>20871</v>
      </c>
      <c r="H12" s="23">
        <v>253926</v>
      </c>
    </row>
    <row r="13" spans="1:8" x14ac:dyDescent="0.25">
      <c r="A13" s="38" t="s">
        <v>64</v>
      </c>
      <c r="B13" s="56" t="s">
        <v>62</v>
      </c>
      <c r="C13" s="21">
        <v>38161</v>
      </c>
      <c r="D13" s="21">
        <v>3894</v>
      </c>
      <c r="E13" s="21">
        <v>15766</v>
      </c>
      <c r="F13" s="21">
        <v>33554</v>
      </c>
      <c r="G13" s="21">
        <v>8945</v>
      </c>
      <c r="H13" s="23">
        <v>100320</v>
      </c>
    </row>
    <row r="14" spans="1:8" x14ac:dyDescent="0.25">
      <c r="A14" s="40" t="s">
        <v>11</v>
      </c>
      <c r="B14" s="39"/>
      <c r="C14" s="21"/>
      <c r="D14" s="21"/>
      <c r="E14" s="21"/>
      <c r="F14" s="21"/>
      <c r="G14" s="21"/>
      <c r="H14" s="23"/>
    </row>
    <row r="15" spans="1:8" x14ac:dyDescent="0.25">
      <c r="A15" s="41" t="s">
        <v>65</v>
      </c>
      <c r="B15" s="56" t="s">
        <v>62</v>
      </c>
      <c r="C15" s="21">
        <v>29054</v>
      </c>
      <c r="D15" s="21">
        <v>2013</v>
      </c>
      <c r="E15" s="21">
        <v>6321</v>
      </c>
      <c r="F15" s="21">
        <v>14821</v>
      </c>
      <c r="G15" s="21">
        <v>5505</v>
      </c>
      <c r="H15" s="23">
        <v>57714</v>
      </c>
    </row>
    <row r="16" spans="1:8" x14ac:dyDescent="0.25">
      <c r="A16" s="41" t="s">
        <v>66</v>
      </c>
      <c r="B16" s="56" t="s">
        <v>62</v>
      </c>
      <c r="C16" s="21">
        <v>9108</v>
      </c>
      <c r="D16" s="21">
        <v>1881</v>
      </c>
      <c r="E16" s="21">
        <v>9445</v>
      </c>
      <c r="F16" s="21">
        <v>18733</v>
      </c>
      <c r="G16" s="21">
        <v>3440</v>
      </c>
      <c r="H16" s="23">
        <v>42607</v>
      </c>
    </row>
    <row r="17" spans="1:8" x14ac:dyDescent="0.25">
      <c r="A17" s="33"/>
      <c r="B17" s="34"/>
      <c r="C17" s="22"/>
      <c r="D17" s="22"/>
      <c r="E17" s="22"/>
      <c r="F17" s="22"/>
      <c r="G17" s="22"/>
      <c r="H17" s="27"/>
    </row>
    <row r="18" spans="1:8" x14ac:dyDescent="0.25">
      <c r="A18" s="38" t="s">
        <v>14</v>
      </c>
      <c r="B18" s="56" t="s">
        <v>67</v>
      </c>
      <c r="C18" s="28">
        <v>0.23867299074971829</v>
      </c>
      <c r="D18" s="28">
        <v>0.48305084745762711</v>
      </c>
      <c r="E18" s="28">
        <v>0.59907395661550167</v>
      </c>
      <c r="F18" s="28">
        <v>0.55829409310365385</v>
      </c>
      <c r="G18" s="28">
        <v>0.38457238680827277</v>
      </c>
      <c r="H18" s="29">
        <v>0.4247109250398724</v>
      </c>
    </row>
    <row r="19" spans="1:8" x14ac:dyDescent="0.25">
      <c r="A19" s="33"/>
      <c r="B19" s="39"/>
      <c r="C19" s="22"/>
      <c r="D19" s="22"/>
      <c r="E19" s="22"/>
      <c r="F19" s="22"/>
      <c r="G19" s="22"/>
      <c r="H19" s="27"/>
    </row>
    <row r="20" spans="1:8" x14ac:dyDescent="0.25">
      <c r="A20" s="38" t="s">
        <v>74</v>
      </c>
      <c r="B20" s="56" t="s">
        <v>68</v>
      </c>
      <c r="C20" s="21">
        <v>628748</v>
      </c>
      <c r="D20" s="21">
        <v>116325</v>
      </c>
      <c r="E20" s="21">
        <v>318422</v>
      </c>
      <c r="F20" s="21">
        <v>189201</v>
      </c>
      <c r="G20" s="21" t="s">
        <v>15</v>
      </c>
      <c r="H20" s="23">
        <v>288507</v>
      </c>
    </row>
    <row r="21" spans="1:8" x14ac:dyDescent="0.25">
      <c r="A21" s="38" t="s">
        <v>75</v>
      </c>
      <c r="B21" s="56" t="s">
        <v>68</v>
      </c>
      <c r="C21" s="21">
        <v>213608</v>
      </c>
      <c r="D21" s="21">
        <v>50895</v>
      </c>
      <c r="E21" s="21">
        <v>48361</v>
      </c>
      <c r="F21" s="21">
        <v>58086</v>
      </c>
      <c r="G21" s="21" t="s">
        <v>15</v>
      </c>
      <c r="H21" s="23">
        <v>78852</v>
      </c>
    </row>
    <row r="22" spans="1:8" x14ac:dyDescent="0.25">
      <c r="A22" s="33"/>
      <c r="B22" s="34"/>
      <c r="C22" s="22"/>
      <c r="D22" s="22"/>
      <c r="E22" s="22"/>
      <c r="F22" s="22"/>
      <c r="G22" s="22"/>
      <c r="H22" s="27"/>
    </row>
    <row r="23" spans="1:8" x14ac:dyDescent="0.25">
      <c r="A23" s="38" t="s">
        <v>16</v>
      </c>
      <c r="B23" s="57" t="s">
        <v>67</v>
      </c>
      <c r="C23" s="28">
        <v>0.33973132016345137</v>
      </c>
      <c r="D23" s="28">
        <v>0.43752808988764047</v>
      </c>
      <c r="E23" s="28">
        <v>0.15187800437350082</v>
      </c>
      <c r="F23" s="28">
        <v>0.30700959805294026</v>
      </c>
      <c r="G23" s="28">
        <v>0.17862848470325104</v>
      </c>
      <c r="H23" s="29">
        <v>0.26097611100849888</v>
      </c>
    </row>
    <row r="24" spans="1:8" x14ac:dyDescent="0.25">
      <c r="A24" s="38" t="s">
        <v>17</v>
      </c>
      <c r="B24" s="57" t="s">
        <v>67</v>
      </c>
      <c r="C24" s="28">
        <v>0.25865553250776752</v>
      </c>
      <c r="D24" s="28">
        <v>0.22617977528089889</v>
      </c>
      <c r="E24" s="28">
        <v>6.0891847370601215E-2</v>
      </c>
      <c r="F24" s="28">
        <v>0.13560795293385669</v>
      </c>
      <c r="G24" s="28">
        <v>0.10993290198897676</v>
      </c>
      <c r="H24" s="29">
        <v>0.15013930692528416</v>
      </c>
    </row>
    <row r="25" spans="1:8" x14ac:dyDescent="0.25">
      <c r="A25" s="42"/>
      <c r="B25" s="43"/>
      <c r="C25" s="44"/>
      <c r="D25" s="44"/>
      <c r="E25" s="44"/>
      <c r="F25" s="44"/>
      <c r="G25" s="44"/>
      <c r="H25" s="45"/>
    </row>
    <row r="26" spans="1:8" ht="15" customHeight="1" x14ac:dyDescent="0.25">
      <c r="A26" s="52" t="s">
        <v>76</v>
      </c>
      <c r="B26" s="53"/>
      <c r="C26" s="53"/>
      <c r="D26" s="53"/>
      <c r="E26" s="53"/>
      <c r="F26" s="53"/>
      <c r="G26" s="53"/>
      <c r="H26" s="53"/>
    </row>
    <row r="27" spans="1:8" x14ac:dyDescent="0.25">
      <c r="A27" s="54" t="s">
        <v>77</v>
      </c>
      <c r="B27" s="55"/>
      <c r="C27" s="55"/>
      <c r="D27" s="55"/>
      <c r="E27" s="55"/>
      <c r="F27" s="55"/>
      <c r="G27" s="55"/>
      <c r="H27" s="55"/>
    </row>
    <row r="28" spans="1:8" x14ac:dyDescent="0.25">
      <c r="A28" s="54" t="s">
        <v>78</v>
      </c>
      <c r="B28" s="55"/>
      <c r="C28" s="55"/>
      <c r="D28" s="55"/>
      <c r="E28" s="55"/>
      <c r="F28" s="55"/>
      <c r="G28" s="55"/>
      <c r="H28" s="55"/>
    </row>
    <row r="29" spans="1:8" ht="12.75" customHeight="1" x14ac:dyDescent="0.25">
      <c r="A29" s="46" t="s">
        <v>79</v>
      </c>
      <c r="B29" s="47"/>
      <c r="C29" s="47"/>
      <c r="D29" s="47"/>
      <c r="E29" s="47"/>
      <c r="F29" s="47"/>
      <c r="G29" s="47"/>
      <c r="H29" s="47"/>
    </row>
    <row r="30" spans="1:8" ht="23.25" customHeight="1" x14ac:dyDescent="0.25">
      <c r="A30" s="48" t="s">
        <v>80</v>
      </c>
      <c r="B30" s="49"/>
      <c r="C30" s="49"/>
      <c r="D30" s="49"/>
      <c r="E30" s="49"/>
      <c r="F30" s="49"/>
      <c r="G30" s="49"/>
      <c r="H30" s="49"/>
    </row>
  </sheetData>
  <mergeCells count="6">
    <mergeCell ref="A29:H29"/>
    <mergeCell ref="A30:H30"/>
    <mergeCell ref="A1:H1"/>
    <mergeCell ref="A26:H26"/>
    <mergeCell ref="A27:H27"/>
    <mergeCell ref="A28:H28"/>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M3:O9"/>
  <sheetViews>
    <sheetView workbookViewId="0">
      <selection activeCell="C34" sqref="C34"/>
    </sheetView>
  </sheetViews>
  <sheetFormatPr defaultRowHeight="15" x14ac:dyDescent="0.25"/>
  <cols>
    <col min="1" max="1" width="46.7109375" customWidth="1"/>
  </cols>
  <sheetData>
    <row r="3" spans="13:15" x14ac:dyDescent="0.25">
      <c r="N3" t="s">
        <v>8</v>
      </c>
    </row>
    <row r="4" spans="13:15" x14ac:dyDescent="0.25">
      <c r="M4" t="s">
        <v>18</v>
      </c>
      <c r="N4" s="1">
        <v>112300</v>
      </c>
      <c r="O4" s="3">
        <f>N4/$N$9</f>
        <v>0.29809068008738332</v>
      </c>
    </row>
    <row r="5" spans="13:15" x14ac:dyDescent="0.25">
      <c r="M5" t="s">
        <v>1</v>
      </c>
      <c r="N5" s="1">
        <v>9316</v>
      </c>
      <c r="O5" s="3">
        <f t="shared" ref="O5:O9" si="0">N5/$N$9</f>
        <v>2.4728519819181324E-2</v>
      </c>
    </row>
    <row r="6" spans="13:15" x14ac:dyDescent="0.25">
      <c r="M6" t="s">
        <v>19</v>
      </c>
      <c r="N6" s="1">
        <v>102965</v>
      </c>
      <c r="O6" s="3">
        <f t="shared" si="0"/>
        <v>0.27331172640425133</v>
      </c>
    </row>
    <row r="7" spans="13:15" x14ac:dyDescent="0.25">
      <c r="M7" t="s">
        <v>20</v>
      </c>
      <c r="N7" s="1">
        <v>101547</v>
      </c>
      <c r="O7" s="3">
        <f t="shared" si="0"/>
        <v>0.26954776750519599</v>
      </c>
    </row>
    <row r="8" spans="13:15" x14ac:dyDescent="0.25">
      <c r="M8" t="s">
        <v>21</v>
      </c>
      <c r="N8" s="1">
        <v>50603</v>
      </c>
      <c r="O8" s="3">
        <f t="shared" si="0"/>
        <v>0.13432130618398805</v>
      </c>
    </row>
    <row r="9" spans="13:15" x14ac:dyDescent="0.25">
      <c r="M9" t="s">
        <v>0</v>
      </c>
      <c r="N9" s="1">
        <v>376731</v>
      </c>
      <c r="O9" s="3">
        <f t="shared" si="0"/>
        <v>1</v>
      </c>
    </row>
  </sheetData>
  <pageMargins left="0.7" right="0.7" top="0.75" bottom="0.75" header="0.3" footer="0.3"/>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1:T35"/>
  <sheetViews>
    <sheetView workbookViewId="0">
      <selection activeCell="G34" sqref="G34"/>
    </sheetView>
  </sheetViews>
  <sheetFormatPr defaultRowHeight="15" x14ac:dyDescent="0.25"/>
  <cols>
    <col min="1" max="1" width="49.7109375" customWidth="1"/>
    <col min="2" max="2" width="4.42578125" customWidth="1"/>
  </cols>
  <sheetData>
    <row r="1" spans="12:19" ht="15" customHeight="1" x14ac:dyDescent="0.25"/>
    <row r="2" spans="12:19" ht="15" customHeight="1" x14ac:dyDescent="0.25"/>
    <row r="3" spans="12:19" ht="15" customHeight="1" x14ac:dyDescent="0.25"/>
    <row r="4" spans="12:19" ht="15" customHeight="1" x14ac:dyDescent="0.25"/>
    <row r="5" spans="12:19" ht="15" customHeight="1" x14ac:dyDescent="0.25">
      <c r="M5" t="s">
        <v>14</v>
      </c>
    </row>
    <row r="6" spans="12:19" ht="15" customHeight="1" x14ac:dyDescent="0.25">
      <c r="L6" t="s">
        <v>69</v>
      </c>
      <c r="M6" s="18">
        <f>S35</f>
        <v>42.088318295639731</v>
      </c>
      <c r="O6" s="7"/>
      <c r="P6" s="3"/>
      <c r="S6" s="3"/>
    </row>
    <row r="7" spans="12:19" ht="15" customHeight="1" x14ac:dyDescent="0.25">
      <c r="L7" t="s">
        <v>18</v>
      </c>
      <c r="M7" s="7">
        <v>25.618962578131345</v>
      </c>
      <c r="O7" s="7"/>
      <c r="P7" s="3"/>
      <c r="S7" s="3"/>
    </row>
    <row r="8" spans="12:19" ht="15" customHeight="1" x14ac:dyDescent="0.25">
      <c r="L8" t="s">
        <v>21</v>
      </c>
      <c r="M8" s="7">
        <v>33.003708281829418</v>
      </c>
      <c r="O8" s="7"/>
      <c r="P8" s="3"/>
      <c r="S8" s="3"/>
    </row>
    <row r="9" spans="12:19" ht="15" customHeight="1" x14ac:dyDescent="0.25">
      <c r="L9" t="s">
        <v>20</v>
      </c>
      <c r="M9" s="7">
        <v>53.636981645139358</v>
      </c>
      <c r="O9" s="7"/>
      <c r="P9" s="3"/>
      <c r="S9" s="3"/>
    </row>
    <row r="10" spans="12:19" ht="15" customHeight="1" x14ac:dyDescent="0.25">
      <c r="L10" t="s">
        <v>1</v>
      </c>
      <c r="M10" s="7">
        <v>58.548914659530183</v>
      </c>
      <c r="O10" s="7"/>
      <c r="P10" s="3"/>
      <c r="S10" s="3"/>
    </row>
    <row r="11" spans="12:19" ht="15" customHeight="1" x14ac:dyDescent="0.25">
      <c r="L11" t="s">
        <v>19</v>
      </c>
      <c r="M11" s="7">
        <v>59.602823777792437</v>
      </c>
      <c r="O11" s="7"/>
      <c r="P11" s="3"/>
      <c r="S11" s="3"/>
    </row>
    <row r="12" spans="12:19" ht="15" customHeight="1" x14ac:dyDescent="0.25"/>
    <row r="13" spans="12:19" ht="15" customHeight="1" x14ac:dyDescent="0.25"/>
    <row r="14" spans="12:19" ht="15" customHeight="1" x14ac:dyDescent="0.25"/>
    <row r="15" spans="12:19" ht="15" customHeight="1" x14ac:dyDescent="0.25"/>
    <row r="16" spans="12:19" ht="15" customHeight="1" x14ac:dyDescent="0.25"/>
    <row r="27" spans="13:20" x14ac:dyDescent="0.25">
      <c r="M27" s="19"/>
      <c r="N27" s="20" t="s">
        <v>18</v>
      </c>
      <c r="O27" s="20" t="s">
        <v>1</v>
      </c>
      <c r="P27" s="20" t="s">
        <v>19</v>
      </c>
      <c r="Q27" s="20" t="s">
        <v>20</v>
      </c>
      <c r="R27" s="20" t="s">
        <v>21</v>
      </c>
      <c r="S27" s="20" t="s">
        <v>0</v>
      </c>
      <c r="T27" s="16"/>
    </row>
    <row r="28" spans="13:20" x14ac:dyDescent="0.25">
      <c r="M28" s="19" t="s">
        <v>7</v>
      </c>
      <c r="N28" s="19"/>
      <c r="O28" s="19"/>
      <c r="P28" s="19"/>
      <c r="Q28" s="19"/>
      <c r="R28" s="19"/>
      <c r="S28" s="19"/>
    </row>
    <row r="29" spans="13:20" x14ac:dyDescent="0.25">
      <c r="M29" s="19" t="s">
        <v>8</v>
      </c>
      <c r="N29" s="19">
        <v>112300</v>
      </c>
      <c r="O29" s="19">
        <v>9316</v>
      </c>
      <c r="P29" s="19">
        <v>102965</v>
      </c>
      <c r="Q29" s="19">
        <v>101547</v>
      </c>
      <c r="R29" s="19">
        <v>50603</v>
      </c>
      <c r="S29" s="19">
        <v>376731</v>
      </c>
    </row>
    <row r="30" spans="13:20" x14ac:dyDescent="0.25">
      <c r="M30" s="19" t="s">
        <v>9</v>
      </c>
      <c r="N30" s="19">
        <v>105950</v>
      </c>
      <c r="O30" s="19">
        <v>8501</v>
      </c>
      <c r="P30" s="19">
        <v>29852</v>
      </c>
      <c r="Q30" s="19">
        <v>81959</v>
      </c>
      <c r="R30" s="19">
        <v>22669</v>
      </c>
      <c r="S30" s="19">
        <v>248931</v>
      </c>
    </row>
    <row r="31" spans="13:20" x14ac:dyDescent="0.25">
      <c r="M31" s="20" t="s">
        <v>10</v>
      </c>
      <c r="N31" s="20">
        <v>36957</v>
      </c>
      <c r="O31" s="20">
        <v>3363</v>
      </c>
      <c r="P31" s="20">
        <v>15157</v>
      </c>
      <c r="Q31" s="20">
        <v>33833</v>
      </c>
      <c r="R31" s="20">
        <v>11326</v>
      </c>
      <c r="S31" s="20">
        <v>100636</v>
      </c>
    </row>
    <row r="32" spans="13:20" hidden="1" x14ac:dyDescent="0.25">
      <c r="M32" s="19" t="s">
        <v>11</v>
      </c>
      <c r="N32" s="19"/>
      <c r="O32" s="19"/>
      <c r="P32" s="19"/>
      <c r="Q32" s="19"/>
      <c r="R32" s="19"/>
      <c r="S32" s="19"/>
    </row>
    <row r="33" spans="13:19" hidden="1" x14ac:dyDescent="0.25">
      <c r="M33" s="19" t="s">
        <v>12</v>
      </c>
      <c r="N33" s="19">
        <v>27489</v>
      </c>
      <c r="O33" s="19">
        <v>1394</v>
      </c>
      <c r="P33" s="19">
        <v>6123</v>
      </c>
      <c r="Q33" s="19">
        <v>15686</v>
      </c>
      <c r="R33" s="19">
        <v>7589</v>
      </c>
      <c r="S33" s="19">
        <v>58281</v>
      </c>
    </row>
    <row r="34" spans="13:19" x14ac:dyDescent="0.25">
      <c r="M34" s="20" t="s">
        <v>13</v>
      </c>
      <c r="N34" s="20">
        <v>9468</v>
      </c>
      <c r="O34" s="20">
        <v>1969</v>
      </c>
      <c r="P34" s="20">
        <v>9034</v>
      </c>
      <c r="Q34" s="20">
        <v>18147</v>
      </c>
      <c r="R34" s="20">
        <v>3738</v>
      </c>
      <c r="S34" s="20">
        <v>42356</v>
      </c>
    </row>
    <row r="35" spans="13:19" x14ac:dyDescent="0.25">
      <c r="N35" s="17">
        <f>SUM(N34/N31)*100</f>
        <v>25.618962578131345</v>
      </c>
      <c r="O35" s="17">
        <f t="shared" ref="O35:S35" si="0">SUM(O34/O31)*100</f>
        <v>58.548914659530183</v>
      </c>
      <c r="P35" s="7">
        <f t="shared" si="0"/>
        <v>59.602823777792437</v>
      </c>
      <c r="Q35" s="7">
        <f t="shared" si="0"/>
        <v>53.636981645139358</v>
      </c>
      <c r="R35" s="7">
        <f t="shared" si="0"/>
        <v>33.003708281829418</v>
      </c>
      <c r="S35" s="18">
        <f t="shared" si="0"/>
        <v>42.088318295639731</v>
      </c>
    </row>
  </sheetData>
  <sortState ref="L6:M11">
    <sortCondition ref="M6:M11"/>
  </sortState>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Bus Demog</vt:lpstr>
      <vt:lpstr>Bus Surveys</vt:lpstr>
      <vt:lpstr>Financial Sector</vt:lpstr>
      <vt:lpstr>Table 2.1</vt:lpstr>
      <vt:lpstr>P-BII2012 Table 2.1</vt:lpstr>
      <vt:lpstr>Figure 2.4 old</vt:lpstr>
      <vt:lpstr>Figure 2.7 old</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Mairead O'Leary</cp:lastModifiedBy>
  <cp:lastPrinted>2014-12-03T10:44:36Z</cp:lastPrinted>
  <dcterms:created xsi:type="dcterms:W3CDTF">2013-09-09T14:11:09Z</dcterms:created>
  <dcterms:modified xsi:type="dcterms:W3CDTF">2015-03-04T09:27:55Z</dcterms:modified>
</cp:coreProperties>
</file>