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drawings/drawing15.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16.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17.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8.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drawings/drawing19.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20.xml" ContentType="application/vnd.openxmlformats-officedocument.drawing+xml"/>
  <Override PartName="/xl/worksheets/sheet52.xml" ContentType="application/vnd.openxmlformats-officedocument.spreadsheetml.worksheet+xml"/>
  <Override PartName="/xl/drawings/drawing21.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22.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23.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drawings/drawing24.xml" ContentType="application/vnd.openxmlformats-officedocument.drawing+xml"/>
  <Override PartName="/xl/worksheets/sheet59.xml" ContentType="application/vnd.openxmlformats-officedocument.spreadsheetml.worksheet+xml"/>
  <Override PartName="/xl/drawings/drawing25.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drawings/drawing26.xml" ContentType="application/vnd.openxmlformats-officedocument.drawing+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drawings/drawing27.xml" ContentType="application/vnd.openxmlformats-officedocument.drawing+xml"/>
  <Override PartName="/xl/worksheets/sheet77.xml" ContentType="application/vnd.openxmlformats-officedocument.spreadsheetml.worksheet+xml"/>
  <Override PartName="/xl/worksheets/sheet78.xml" ContentType="application/vnd.openxmlformats-officedocument.spreadsheetml.worksheet+xml"/>
  <Override PartName="/xl/drawings/drawing28.xml" ContentType="application/vnd.openxmlformats-officedocument.drawing+xml"/>
  <Override PartName="/xl/worksheets/sheet79.xml" ContentType="application/vnd.openxmlformats-officedocument.spreadsheetml.worksheet+xml"/>
  <Override PartName="/xl/drawings/drawing29.xml" ContentType="application/vnd.openxmlformats-officedocument.drawing+xml"/>
  <Override PartName="/xl/worksheets/sheet80.xml" ContentType="application/vnd.openxmlformats-officedocument.spreadsheetml.worksheet+xml"/>
  <Override PartName="/xl/drawings/drawing30.xml" ContentType="application/vnd.openxmlformats-officedocument.drawing+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drawings/drawing31.xml" ContentType="application/vnd.openxmlformats-officedocument.drawing+xml"/>
  <Override PartName="/xl/worksheets/sheet85.xml" ContentType="application/vnd.openxmlformats-officedocument.spreadsheetml.worksheet+xml"/>
  <Override PartName="/xl/drawings/drawing32.xml" ContentType="application/vnd.openxmlformats-officedocument.drawing+xml"/>
  <Override PartName="/xl/worksheets/sheet86.xml" ContentType="application/vnd.openxmlformats-officedocument.spreadsheetml.worksheet+xml"/>
  <Override PartName="/xl/drawings/drawing33.xml" ContentType="application/vnd.openxmlformats-officedocument.drawing+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drawings/drawing34.xml" ContentType="application/vnd.openxmlformats-officedocument.drawing+xml"/>
  <Override PartName="/xl/worksheets/sheet92.xml" ContentType="application/vnd.openxmlformats-officedocument.spreadsheetml.worksheet+xml"/>
  <Override PartName="/xl/drawings/drawing35.xml" ContentType="application/vnd.openxmlformats-officedocument.drawing+xml"/>
  <Override PartName="/xl/worksheets/sheet93.xml" ContentType="application/vnd.openxmlformats-officedocument.spreadsheetml.worksheet+xml"/>
  <Override PartName="/xl/drawings/drawing36.xml" ContentType="application/vnd.openxmlformats-officedocument.drawing+xml"/>
  <Override PartName="/xl/worksheets/sheet94.xml" ContentType="application/vnd.openxmlformats-officedocument.spreadsheetml.worksheet+xml"/>
  <Override PartName="/xl/drawings/drawing37.xml" ContentType="application/vnd.openxmlformats-officedocument.drawing+xml"/>
  <Override PartName="/xl/worksheets/sheet95.xml" ContentType="application/vnd.openxmlformats-officedocument.spreadsheetml.worksheet+xml"/>
  <Override PartName="/xl/worksheets/sheet96.xml" ContentType="application/vnd.openxmlformats-officedocument.spreadsheetml.worksheet+xml"/>
  <Override PartName="/xl/drawings/drawing38.xml" ContentType="application/vnd.openxmlformats-officedocument.drawing+xml"/>
  <Override PartName="/xl/worksheets/sheet97.xml" ContentType="application/vnd.openxmlformats-officedocument.spreadsheetml.worksheet+xml"/>
  <Override PartName="/xl/drawings/drawing39.xml" ContentType="application/vnd.openxmlformats-officedocument.drawing+xml"/>
  <Override PartName="/xl/worksheets/sheet98.xml" ContentType="application/vnd.openxmlformats-officedocument.spreadsheetml.worksheet+xml"/>
  <Override PartName="/xl/drawings/drawing40.xml" ContentType="application/vnd.openxmlformats-officedocument.drawing+xml"/>
  <Override PartName="/xl/worksheets/sheet99.xml" ContentType="application/vnd.openxmlformats-officedocument.spreadsheetml.worksheet+xml"/>
  <Override PartName="/xl/drawings/drawing41.xml" ContentType="application/vnd.openxmlformats-officedocument.drawing+xml"/>
  <Override PartName="/xl/worksheets/sheet100.xml" ContentType="application/vnd.openxmlformats-officedocument.spreadsheetml.worksheet+xml"/>
  <Override PartName="/xl/drawings/drawing42.xml" ContentType="application/vnd.openxmlformats-officedocument.drawing+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drawings/drawing43.xml" ContentType="application/vnd.openxmlformats-officedocument.drawing+xml"/>
  <Override PartName="/xl/worksheets/sheet106.xml" ContentType="application/vnd.openxmlformats-officedocument.spreadsheetml.worksheet+xml"/>
  <Override PartName="/xl/worksheets/sheet107.xml" ContentType="application/vnd.openxmlformats-officedocument.spreadsheetml.worksheet+xml"/>
  <Override PartName="/xl/drawings/drawing44.xml" ContentType="application/vnd.openxmlformats-officedocument.drawing+xml"/>
  <Override PartName="/xl/worksheets/sheet10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530" windowHeight="4815" tabRatio="893" activeTab="0"/>
  </bookViews>
  <sheets>
    <sheet name="Table 1.1" sheetId="1" r:id="rId1"/>
    <sheet name="Table 1.2" sheetId="2" r:id="rId2"/>
    <sheet name="Table 1.3" sheetId="3" r:id="rId3"/>
    <sheet name="Graph 1.4" sheetId="4" r:id="rId4"/>
    <sheet name="Table 1.5" sheetId="5" r:id="rId5"/>
    <sheet name="Graph 1.6" sheetId="6" r:id="rId6"/>
    <sheet name="Table 1.7" sheetId="7" r:id="rId7"/>
    <sheet name="Table &amp; Graph 1.8" sheetId="8" r:id="rId8"/>
    <sheet name="Graph 1.9" sheetId="9" r:id="rId9"/>
    <sheet name="Table 1.10" sheetId="10" r:id="rId10"/>
    <sheet name="Table 1.11" sheetId="11" r:id="rId11"/>
    <sheet name="Table 1.12" sheetId="12" r:id="rId12"/>
    <sheet name="Table 1.13" sheetId="13" r:id="rId13"/>
    <sheet name="Table 1.14" sheetId="14" r:id="rId14"/>
    <sheet name="Table &amp; Graph 1.15" sheetId="15" r:id="rId15"/>
    <sheet name="Table 1.16" sheetId="16" r:id="rId16"/>
    <sheet name="Graph 1.17" sheetId="17" r:id="rId17"/>
    <sheet name="Table 1.18" sheetId="18" r:id="rId18"/>
    <sheet name="Graph 1.19" sheetId="19" r:id="rId19"/>
    <sheet name="Table 1.20" sheetId="20" r:id="rId20"/>
    <sheet name="Graph 1.21" sheetId="21" r:id="rId21"/>
    <sheet name="Table 1.22" sheetId="22" r:id="rId22"/>
    <sheet name="Table 1.23" sheetId="23" r:id="rId23"/>
    <sheet name="Table 1.24" sheetId="24" r:id="rId24"/>
    <sheet name="Graph 2.1" sheetId="25" r:id="rId25"/>
    <sheet name="Table 2.2" sheetId="26" r:id="rId26"/>
    <sheet name="Graph 2.3" sheetId="27" r:id="rId27"/>
    <sheet name="Table 2.4" sheetId="28" r:id="rId28"/>
    <sheet name="Graph 2.5" sheetId="29" r:id="rId29"/>
    <sheet name="Graph 2.6" sheetId="30" r:id="rId30"/>
    <sheet name="Table 2.7" sheetId="31" r:id="rId31"/>
    <sheet name="Table 2.8" sheetId="32" r:id="rId32"/>
    <sheet name="Table &amp; Graph 3.1" sheetId="33" r:id="rId33"/>
    <sheet name="Table 3.2" sheetId="34" r:id="rId34"/>
    <sheet name="Table 3.3" sheetId="35" r:id="rId35"/>
    <sheet name="Graph 3.4" sheetId="36" r:id="rId36"/>
    <sheet name="Graph 3.5" sheetId="37" r:id="rId37"/>
    <sheet name="Table 3.6" sheetId="38" r:id="rId38"/>
    <sheet name="Graph 3.7" sheetId="39" r:id="rId39"/>
    <sheet name="Table 3.8" sheetId="40" r:id="rId40"/>
    <sheet name="Graph 3.9" sheetId="41" r:id="rId41"/>
    <sheet name="Table 3.10" sheetId="42" r:id="rId42"/>
    <sheet name="Table 3.11" sheetId="43" r:id="rId43"/>
    <sheet name="Table 3.12" sheetId="44" r:id="rId44"/>
    <sheet name="Graph 4.1" sheetId="45" r:id="rId45"/>
    <sheet name="Table 4.2" sheetId="46" r:id="rId46"/>
    <sheet name="Table 4.3" sheetId="47" r:id="rId47"/>
    <sheet name="Table 4.4" sheetId="48" r:id="rId48"/>
    <sheet name="Table &amp; Graph 4.5" sheetId="49" r:id="rId49"/>
    <sheet name="Table 4.6" sheetId="50" r:id="rId50"/>
    <sheet name="Graph 4.7" sheetId="51" r:id="rId51"/>
    <sheet name="Graph 4.8" sheetId="52" r:id="rId52"/>
    <sheet name="Table 4.9" sheetId="53" r:id="rId53"/>
    <sheet name="Table &amp; Graph 4.10" sheetId="54" r:id="rId54"/>
    <sheet name="Table 4.11" sheetId="55" r:id="rId55"/>
    <sheet name="Table 4.12" sheetId="56" r:id="rId56"/>
    <sheet name="Table 4.13" sheetId="57" r:id="rId57"/>
    <sheet name="Table &amp; Graph 5.1" sheetId="58" r:id="rId58"/>
    <sheet name="Table &amp; Graph 5.2" sheetId="59" r:id="rId59"/>
    <sheet name="Table 5.3" sheetId="60" r:id="rId60"/>
    <sheet name="Table 5.4" sheetId="61" r:id="rId61"/>
    <sheet name="Table 5.5" sheetId="62" r:id="rId62"/>
    <sheet name="Table &amp; Graph 5.6" sheetId="63" r:id="rId63"/>
    <sheet name="Table 5.7" sheetId="64" r:id="rId64"/>
    <sheet name="Table 5.8" sheetId="65" r:id="rId65"/>
    <sheet name="Table 5.9" sheetId="66" r:id="rId66"/>
    <sheet name="Table 5.10" sheetId="67" r:id="rId67"/>
    <sheet name="Table 5.11" sheetId="68" r:id="rId68"/>
    <sheet name="Table 5.12" sheetId="69" r:id="rId69"/>
    <sheet name="Table 6.1" sheetId="70" r:id="rId70"/>
    <sheet name="Table 6.2" sheetId="71" r:id="rId71"/>
    <sheet name="Table 6.3" sheetId="72" r:id="rId72"/>
    <sheet name="Table 6.4" sheetId="73" r:id="rId73"/>
    <sheet name="Table 7.1" sheetId="74" r:id="rId74"/>
    <sheet name="Table 7.2" sheetId="75" r:id="rId75"/>
    <sheet name="Graph 7.3" sheetId="76" r:id="rId76"/>
    <sheet name="Table 7.4" sheetId="77" r:id="rId77"/>
    <sheet name="Graph 7.5" sheetId="78" r:id="rId78"/>
    <sheet name="Graph 7.6" sheetId="79" r:id="rId79"/>
    <sheet name="Graph 7.7" sheetId="80" r:id="rId80"/>
    <sheet name="Table 7.8" sheetId="81" r:id="rId81"/>
    <sheet name="Table 7.9" sheetId="82" r:id="rId82"/>
    <sheet name="Table 7.10" sheetId="83" r:id="rId83"/>
    <sheet name="Table 7.11" sheetId="84" r:id="rId84"/>
    <sheet name="Table 7.12" sheetId="85" r:id="rId85"/>
    <sheet name="Graph 8.1" sheetId="86" r:id="rId86"/>
    <sheet name="Table 8.2" sheetId="87" r:id="rId87"/>
    <sheet name="Table 8.3" sheetId="88" r:id="rId88"/>
    <sheet name="Table 8.4" sheetId="89" r:id="rId89"/>
    <sheet name="Table 9.1" sheetId="90" r:id="rId90"/>
    <sheet name="Graph 9.2" sheetId="91" r:id="rId91"/>
    <sheet name="Graph 9.3" sheetId="92" r:id="rId92"/>
    <sheet name="Graph 9.4" sheetId="93" r:id="rId93"/>
    <sheet name="Graph 10.1" sheetId="94" r:id="rId94"/>
    <sheet name="Table 10.2" sheetId="95" r:id="rId95"/>
    <sheet name="Graph 10.3" sheetId="96" r:id="rId96"/>
    <sheet name="Graph 10.4" sheetId="97" r:id="rId97"/>
    <sheet name="Table &amp; Graph 10.5" sheetId="98" r:id="rId98"/>
    <sheet name="Table &amp; Graph 10.6" sheetId="99" r:id="rId99"/>
    <sheet name="Table 10.7" sheetId="100" r:id="rId100"/>
    <sheet name="Table 10.8" sheetId="101" r:id="rId101"/>
    <sheet name="Table 10.9" sheetId="102" r:id="rId102"/>
    <sheet name="Table 10.10" sheetId="103" r:id="rId103"/>
    <sheet name="Table 10.11" sheetId="104" r:id="rId104"/>
    <sheet name="Graph 10.12" sheetId="105" r:id="rId105"/>
    <sheet name="Table 10.13" sheetId="106" r:id="rId106"/>
    <sheet name="Graph 10.14" sheetId="107" r:id="rId107"/>
    <sheet name="Table 10.15" sheetId="108" r:id="rId108"/>
  </sheets>
  <externalReferences>
    <externalReference r:id="rId111"/>
    <externalReference r:id="rId112"/>
  </externalReferences>
  <definedNames>
    <definedName name="COICOP" localSheetId="19">'Table 1.20'!#REF!</definedName>
    <definedName name="DICTIONARIESANCHOR" localSheetId="19">'Table 1.20'!#REF!</definedName>
    <definedName name="DICTIONARIESANCHOR" localSheetId="21">'Table 1.22'!#REF!</definedName>
    <definedName name="DICTIONARIESANCHOR" localSheetId="88">'Table 8.4'!#REF!</definedName>
    <definedName name="FOOTNOTE_I" localSheetId="19">'Table 1.20'!#REF!</definedName>
    <definedName name="FOOTNOTE_P" localSheetId="20">'Graph 1.21'!#REF!</definedName>
    <definedName name="FOOTNOTE_P" localSheetId="21">'Table 1.22'!#REF!</definedName>
    <definedName name="GEO" localSheetId="19">'Table 1.20'!#REF!</definedName>
    <definedName name="INFOTYPE" localSheetId="19">'Table 1.20'!#REF!</definedName>
    <definedName name="_xlnm.Print_Area" localSheetId="16">'Graph 1.17'!$A$1:$M$17</definedName>
    <definedName name="_xlnm.Print_Area" localSheetId="18">'Graph 1.19'!$A$1:$H$23</definedName>
    <definedName name="_xlnm.Print_Area" localSheetId="20">'Graph 1.21'!$A$1:$O$22</definedName>
    <definedName name="_xlnm.Print_Area" localSheetId="3">'Graph 1.4'!$A$1:$L$23</definedName>
    <definedName name="_xlnm.Print_Area" localSheetId="5">'Graph 1.6'!$A$1:$N$21</definedName>
    <definedName name="_xlnm.Print_Area" localSheetId="8">'Graph 1.9'!$A$1:$M$20</definedName>
    <definedName name="_xlnm.Print_Area" localSheetId="93">'Graph 10.1'!$A$1:$G$33</definedName>
    <definedName name="_xlnm.Print_Area" localSheetId="104">'Graph 10.12'!$A$1:$M$19</definedName>
    <definedName name="_xlnm.Print_Area" localSheetId="106">'Graph 10.14'!$A$1:$M$21</definedName>
    <definedName name="_xlnm.Print_Area" localSheetId="95">'Graph 10.3'!$A$1:$G$21</definedName>
    <definedName name="_xlnm.Print_Area" localSheetId="96">'Graph 10.4'!$A$1:$G$39</definedName>
    <definedName name="_xlnm.Print_Area" localSheetId="24">'Graph 2.1'!$A$1:$H$22</definedName>
    <definedName name="_xlnm.Print_Area" localSheetId="26">'Graph 2.3'!$A$1:$M$19</definedName>
    <definedName name="_xlnm.Print_Area" localSheetId="28">'Graph 2.5'!$A$1:$O$21</definedName>
    <definedName name="_xlnm.Print_Area" localSheetId="29">'Graph 2.6'!$A$1:$M$41</definedName>
    <definedName name="_xlnm.Print_Area" localSheetId="35">'Graph 3.4'!$A$1:$F$41</definedName>
    <definedName name="_xlnm.Print_Area" localSheetId="36">'Graph 3.5'!$A$1:$H$21</definedName>
    <definedName name="_xlnm.Print_Area" localSheetId="38">'Graph 3.7'!$A$1:$N$17</definedName>
    <definedName name="_xlnm.Print_Area" localSheetId="40">'Graph 3.9'!$A$1:$M$22</definedName>
    <definedName name="_xlnm.Print_Area" localSheetId="44">'Graph 4.1'!$A$1:$K$21</definedName>
    <definedName name="_xlnm.Print_Area" localSheetId="50">'Graph 4.7'!$A$1:$I$24</definedName>
    <definedName name="_xlnm.Print_Area" localSheetId="51">'Graph 4.8'!$A$1:$K$22</definedName>
    <definedName name="_xlnm.Print_Area" localSheetId="75">'Graph 7.3'!$A$1:$I$35</definedName>
    <definedName name="_xlnm.Print_Area" localSheetId="77">'Graph 7.5'!$A$1:$L$18</definedName>
    <definedName name="_xlnm.Print_Area" localSheetId="78">'Graph 7.6'!$A$1:$M$21</definedName>
    <definedName name="_xlnm.Print_Area" localSheetId="79">'Graph 7.7'!$A$1:$G$16</definedName>
    <definedName name="_xlnm.Print_Area" localSheetId="90">'Graph 9.2'!$A$1:$C$22</definedName>
    <definedName name="_xlnm.Print_Area" localSheetId="91">'Graph 9.3'!$A$1:$F$21</definedName>
    <definedName name="_xlnm.Print_Area" localSheetId="92">'Graph 9.4'!$A$1:$G$13</definedName>
    <definedName name="_xlnm.Print_Area" localSheetId="14">'Table &amp; Graph 1.15'!$A$1:$N$29</definedName>
    <definedName name="_xlnm.Print_Area" localSheetId="7">'Table &amp; Graph 1.8'!$A$1:$F$17</definedName>
    <definedName name="_xlnm.Print_Area" localSheetId="97">'Table &amp; Graph 10.5'!$A$1:$F$30</definedName>
    <definedName name="_xlnm.Print_Area" localSheetId="98">'Table &amp; Graph 10.6'!$A$1:$M$20</definedName>
    <definedName name="_xlnm.Print_Area" localSheetId="32">'Table &amp; Graph 3.1'!$A$1:$L$20</definedName>
    <definedName name="_xlnm.Print_Area" localSheetId="53">'Table &amp; Graph 4.10'!$A$1:$D$31</definedName>
    <definedName name="_xlnm.Print_Area" localSheetId="48">'Table &amp; Graph 4.5'!$A$1:$M$29</definedName>
    <definedName name="_xlnm.Print_Area" localSheetId="57">'Table &amp; Graph 5.1'!$A$1:$G$19</definedName>
    <definedName name="_xlnm.Print_Area" localSheetId="58">'Table &amp; Graph 5.2'!$A$1:$I$20</definedName>
    <definedName name="_xlnm.Print_Area" localSheetId="62">'Table &amp; Graph 5.6'!$A$1:$I$35</definedName>
    <definedName name="_xlnm.Print_Area" localSheetId="0">'Table 1.1'!$A$1:$E$28</definedName>
    <definedName name="_xlnm.Print_Area" localSheetId="9">'Table 1.10'!$A$1:$D$43</definedName>
    <definedName name="_xlnm.Print_Area" localSheetId="10">'Table 1.11'!$A$1:$E$36</definedName>
    <definedName name="_xlnm.Print_Area" localSheetId="11">'Table 1.12'!$A$1:$F$40</definedName>
    <definedName name="_xlnm.Print_Area" localSheetId="12">'Table 1.13'!$A$1:$D$38</definedName>
    <definedName name="_xlnm.Print_Area" localSheetId="13">'Table 1.14'!$A$1:$F$35</definedName>
    <definedName name="_xlnm.Print_Area" localSheetId="15">'Table 1.16'!#REF!</definedName>
    <definedName name="_xlnm.Print_Area" localSheetId="17">'Table 1.18'!$A$1:$H$24</definedName>
    <definedName name="_xlnm.Print_Area" localSheetId="1">'Table 1.2'!$A$1:$D$42</definedName>
    <definedName name="_xlnm.Print_Area" localSheetId="19">'Table 1.20'!$A$1:$F$40</definedName>
    <definedName name="_xlnm.Print_Area" localSheetId="21">'Table 1.22'!$A$1:$H$44</definedName>
    <definedName name="_xlnm.Print_Area" localSheetId="2">'Table 1.3'!#REF!</definedName>
    <definedName name="_xlnm.Print_Area" localSheetId="4">'Table 1.5'!$A$1:$D$41</definedName>
    <definedName name="_xlnm.Print_Area" localSheetId="6">'Table 1.7'!$A$1:$D$39</definedName>
    <definedName name="_xlnm.Print_Area" localSheetId="102">'Table 10.10'!$A$1:$D$15</definedName>
    <definedName name="_xlnm.Print_Area" localSheetId="103">'Table 10.11'!$A$1:$F$36</definedName>
    <definedName name="_xlnm.Print_Area" localSheetId="105">'Table 10.13'!$A$1:$E$41</definedName>
    <definedName name="_xlnm.Print_Area" localSheetId="107">'Table 10.15'!$A$1:$E$39</definedName>
    <definedName name="_xlnm.Print_Area" localSheetId="94">'Table 10.2'!$A$1:$F$39</definedName>
    <definedName name="_xlnm.Print_Area" localSheetId="99">'Table 10.7'!$A$1:$E$20</definedName>
    <definedName name="_xlnm.Print_Area" localSheetId="100">'Table 10.8'!$A$1:$H$14</definedName>
    <definedName name="_xlnm.Print_Area" localSheetId="101">'Table 10.9'!$A$1:$D$37</definedName>
    <definedName name="_xlnm.Print_Area" localSheetId="25">'Table 2.2'!$A$1:$F$41</definedName>
    <definedName name="_xlnm.Print_Area" localSheetId="27">'Table 2.4'!$A$1:$D$46</definedName>
    <definedName name="_xlnm.Print_Area" localSheetId="30">'Table 2.7'!$A$1:$F$12</definedName>
    <definedName name="_xlnm.Print_Area" localSheetId="31">'Table 2.8'!$A$1:$E$37</definedName>
    <definedName name="_xlnm.Print_Area" localSheetId="41">'Table 3.10'!$A$1:$E$35</definedName>
    <definedName name="_xlnm.Print_Area" localSheetId="42">'Table 3.11'!$A$1:$E$39</definedName>
    <definedName name="_xlnm.Print_Area" localSheetId="43">'Table 3.12'!$A$1:$F$41</definedName>
    <definedName name="_xlnm.Print_Area" localSheetId="33">'Table 3.2'!$A$1:$E$37</definedName>
    <definedName name="_xlnm.Print_Area" localSheetId="34">'Table 3.3'!#REF!</definedName>
    <definedName name="_xlnm.Print_Area" localSheetId="37">'Table 3.6'!$A$1:$E$37</definedName>
    <definedName name="_xlnm.Print_Area" localSheetId="39">'Table 3.8'!$A$1:$E$38</definedName>
    <definedName name="_xlnm.Print_Area" localSheetId="54">'Table 4.11'!$A$1:$F$40</definedName>
    <definedName name="_xlnm.Print_Area" localSheetId="55">'Table 4.12'!$A$1:$F$17</definedName>
    <definedName name="_xlnm.Print_Area" localSheetId="56">'Table 4.13'!$A$1:$E$23</definedName>
    <definedName name="_xlnm.Print_Area" localSheetId="47">'Table 4.4'!$A$1:$F$39</definedName>
    <definedName name="_xlnm.Print_Area" localSheetId="49">'Table 4.6'!$A$1:$G$12</definedName>
    <definedName name="_xlnm.Print_Area" localSheetId="52">'Table 4.9'!$A$1:$E$40</definedName>
    <definedName name="_xlnm.Print_Area" localSheetId="66">'Table 5.10'!$A$1:$E$2</definedName>
    <definedName name="_xlnm.Print_Area" localSheetId="67">'Table 5.11'!$A$1:$I$1</definedName>
    <definedName name="_xlnm.Print_Area" localSheetId="68">'Table 5.12'!$A$1:$D$45</definedName>
    <definedName name="_xlnm.Print_Area" localSheetId="59">'Table 5.3'!$A$1:$F$46</definedName>
    <definedName name="_xlnm.Print_Area" localSheetId="60">'Table 5.4'!$A$1:$E$48</definedName>
    <definedName name="_xlnm.Print_Area" localSheetId="61">'Table 5.5'!$A$1:$D$39</definedName>
    <definedName name="_xlnm.Print_Area" localSheetId="63">'Table 5.7'!$A$1:$E$41</definedName>
    <definedName name="_xlnm.Print_Area" localSheetId="64">'Table 5.8'!$A$1:$H$9</definedName>
    <definedName name="_xlnm.Print_Area" localSheetId="65">'Table 5.9'!$A$1:$L$28</definedName>
    <definedName name="_xlnm.Print_Area" localSheetId="69">'Table 6.1'!$A$1:$E$16</definedName>
    <definedName name="_xlnm.Print_Area" localSheetId="70">'Table 6.2'!$A$1:$G$38</definedName>
    <definedName name="_xlnm.Print_Area" localSheetId="71">'Table 6.3'!$A$1:$F$22</definedName>
    <definedName name="_xlnm.Print_Area" localSheetId="72">'Table 6.4'!$A$1:$D$39</definedName>
    <definedName name="_xlnm.Print_Area" localSheetId="73">'Table 7.1'!$A$1:$H$18</definedName>
    <definedName name="_xlnm.Print_Area" localSheetId="82">'Table 7.10'!$A$1:$E$42</definedName>
    <definedName name="_xlnm.Print_Area" localSheetId="83">'Table 7.11'!$A$1:$E$18</definedName>
    <definedName name="_xlnm.Print_Area" localSheetId="84">'Table 7.12'!$A$1:$F$19</definedName>
    <definedName name="_xlnm.Print_Area" localSheetId="74">'Table 7.2'!$A$1:$G$20</definedName>
    <definedName name="_xlnm.Print_Area" localSheetId="76">'Table 7.4'!$A$1:$F$15</definedName>
    <definedName name="_xlnm.Print_Area" localSheetId="80">'Table 7.8'!$A$1:$D$40</definedName>
    <definedName name="_xlnm.Print_Area" localSheetId="81">'Table 7.9'!$A$1:$D$17</definedName>
    <definedName name="_xlnm.Print_Area" localSheetId="86">'Table 8.2'!$A$1:$E$16</definedName>
    <definedName name="_xlnm.Print_Area" localSheetId="87">'Table 8.3'!$A$1:$G$18</definedName>
    <definedName name="_xlnm.Print_Area" localSheetId="88">'Table 8.4'!$A$1:$E$22</definedName>
    <definedName name="_xlnm.Print_Area" localSheetId="89">'Table 9.1'!$A$1:$G$12</definedName>
    <definedName name="TABLE" localSheetId="18">'Graph 1.19'!#REF!</definedName>
    <definedName name="TABLE" localSheetId="20">'Graph 1.21'!#REF!</definedName>
    <definedName name="TABLE" localSheetId="8">'Graph 1.9'!#REF!</definedName>
    <definedName name="TABLE" localSheetId="95">'Graph 10.3'!$J$3:$S$19</definedName>
    <definedName name="TABLE" localSheetId="96">'Graph 10.4'!$G$4:$H$39</definedName>
    <definedName name="TABLE" localSheetId="36">'Graph 3.5'!$F$31:$O$31</definedName>
    <definedName name="TABLE" localSheetId="77">'Graph 7.5'!$A$1:$E$35</definedName>
    <definedName name="TABLE" localSheetId="79">'Graph 7.7'!$A$3:$D$15</definedName>
    <definedName name="TABLE" localSheetId="90">'Graph 9.2'!#REF!</definedName>
    <definedName name="TABLE" localSheetId="92">'Graph 9.4'!#REF!</definedName>
    <definedName name="TABLE" localSheetId="7">'Table &amp; Graph 1.8'!$C$25:$J$25</definedName>
    <definedName name="TABLE" localSheetId="0">'Table 1.1'!#REF!</definedName>
    <definedName name="TABLE" localSheetId="1">'Table 1.2'!#REF!</definedName>
    <definedName name="TABLE" localSheetId="19">'Table 1.20'!$D$4:$G$4</definedName>
    <definedName name="TABLE" localSheetId="21">'Table 1.22'!#REF!</definedName>
    <definedName name="TABLE" localSheetId="102">'Table 10.10'!$E$5:$F$15</definedName>
    <definedName name="TABLE" localSheetId="105">'Table 10.13'!$A$41:$E$68</definedName>
    <definedName name="TABLE" localSheetId="107">'Table 10.15'!#REF!</definedName>
    <definedName name="TABLE" localSheetId="100">'Table 10.8'!$A$16:$C$27</definedName>
    <definedName name="TABLE" localSheetId="55">'Table 4.12'!$A$41:$B$41</definedName>
    <definedName name="TABLE" localSheetId="70">'Table 6.2'!$A$5:$D$36</definedName>
    <definedName name="TABLE" localSheetId="73">'Table 7.1'!$A$2:$G$4</definedName>
    <definedName name="TABLE" localSheetId="76">'Table 7.4'!$A$3:$D$15</definedName>
    <definedName name="TABLE" localSheetId="87">'Table 8.3'!$B$33:$C$64</definedName>
    <definedName name="TABLE" localSheetId="88">'Table 8.4'!#REF!</definedName>
    <definedName name="TABLE_10" localSheetId="1">'Table 1.2'!#REF!</definedName>
    <definedName name="TABLE_10" localSheetId="100">'Table 10.8'!#REF!</definedName>
    <definedName name="TABLE_11" localSheetId="1">'Table 1.2'!#REF!</definedName>
    <definedName name="TABLE_11" localSheetId="100">'Table 10.8'!#REF!</definedName>
    <definedName name="TABLE_12" localSheetId="1">'Table 1.2'!#REF!</definedName>
    <definedName name="TABLE_12" localSheetId="100">'Table 10.8'!#REF!</definedName>
    <definedName name="TABLE_13" localSheetId="100">'Table 10.8'!#REF!</definedName>
    <definedName name="TABLE_14" localSheetId="100">'Table 10.8'!#REF!</definedName>
    <definedName name="TABLE_15" localSheetId="100">'Table 10.8'!#REF!</definedName>
    <definedName name="TABLE_16" localSheetId="100">'Table 10.8'!#REF!</definedName>
    <definedName name="TABLE_17" localSheetId="100">'Table 10.8'!#REF!</definedName>
    <definedName name="TABLE_18" localSheetId="100">'Table 10.8'!#REF!</definedName>
    <definedName name="TABLE_19" localSheetId="100">'Table 10.8'!#REF!</definedName>
    <definedName name="TABLE_2" localSheetId="18">'Graph 1.19'!#REF!</definedName>
    <definedName name="TABLE_2" localSheetId="20">'Graph 1.21'!#REF!</definedName>
    <definedName name="TABLE_2" localSheetId="95">'Graph 10.3'!$J$3:$S$19</definedName>
    <definedName name="TABLE_2" localSheetId="96">'Graph 10.4'!$G$4:$H$39</definedName>
    <definedName name="TABLE_2" localSheetId="77">'Graph 7.5'!$G$27:$Q$33</definedName>
    <definedName name="TABLE_2" localSheetId="79">'Graph 7.7'!$H$3:$K$15</definedName>
    <definedName name="TABLE_2" localSheetId="90">'Graph 9.2'!#REF!</definedName>
    <definedName name="TABLE_2" localSheetId="0">'Table 1.1'!$C$31:$O$31</definedName>
    <definedName name="TABLE_2" localSheetId="1">'Table 1.2'!#REF!</definedName>
    <definedName name="TABLE_2" localSheetId="19">'Table 1.20'!$D$7:$E$8</definedName>
    <definedName name="TABLE_2" localSheetId="21">'Table 1.22'!$B$1:$B$1</definedName>
    <definedName name="TABLE_2" localSheetId="100">'Table 10.8'!$A$16:$C$27</definedName>
    <definedName name="TABLE_2" localSheetId="55">'Table 4.12'!$A$41:$B$62</definedName>
    <definedName name="TABLE_2" localSheetId="70">'Table 6.2'!$A$4:$D$4</definedName>
    <definedName name="TABLE_2" localSheetId="73">'Table 7.1'!#REF!</definedName>
    <definedName name="TABLE_2" localSheetId="87">'Table 8.3'!#REF!</definedName>
    <definedName name="TABLE_2" localSheetId="88">'Table 8.4'!#REF!</definedName>
    <definedName name="TABLE_20" localSheetId="100">'Table 10.8'!#REF!</definedName>
    <definedName name="TABLE_21" localSheetId="100">'Table 10.8'!#REF!</definedName>
    <definedName name="TABLE_22" localSheetId="100">'Table 10.8'!#REF!</definedName>
    <definedName name="TABLE_23" localSheetId="100">'Table 10.8'!#REF!</definedName>
    <definedName name="TABLE_3" localSheetId="20">'Graph 1.21'!$A$24:$B$33</definedName>
    <definedName name="TABLE_3" localSheetId="95">'Graph 10.3'!$J$3:$S$19</definedName>
    <definedName name="TABLE_3" localSheetId="96">'Graph 10.4'!$G$4:$H$39</definedName>
    <definedName name="TABLE_3" localSheetId="77">'Graph 7.5'!$B$39:$L$43</definedName>
    <definedName name="TABLE_3" localSheetId="90">'Graph 9.2'!#REF!</definedName>
    <definedName name="TABLE_3" localSheetId="1">'Table 1.2'!#REF!</definedName>
    <definedName name="TABLE_3" localSheetId="19">'Table 1.20'!$E$10:$H$37</definedName>
    <definedName name="TABLE_3" localSheetId="21">'Table 1.22'!$A$4:$D$38</definedName>
    <definedName name="TABLE_3" localSheetId="100">'Table 10.8'!$A$16:$C$27</definedName>
    <definedName name="TABLE_3" localSheetId="70">'Table 6.2'!$A$43:$C$102</definedName>
    <definedName name="TABLE_3" localSheetId="73">'Table 7.1'!#REF!</definedName>
    <definedName name="TABLE_3" localSheetId="88">'Table 8.4'!#REF!</definedName>
    <definedName name="TABLE_4" localSheetId="20">'Graph 1.21'!#REF!</definedName>
    <definedName name="TABLE_4" localSheetId="95">'Graph 10.3'!$J$2:$T$19</definedName>
    <definedName name="TABLE_4" localSheetId="96">'Graph 10.4'!$G$4:$H$39</definedName>
    <definedName name="TABLE_4" localSheetId="90">'Graph 9.2'!$A$49:$A$54</definedName>
    <definedName name="TABLE_4" localSheetId="1">'Table 1.2'!#REF!</definedName>
    <definedName name="TABLE_4" localSheetId="19">'Table 1.20'!#REF!</definedName>
    <definedName name="TABLE_4" localSheetId="21">'Table 1.22'!#REF!</definedName>
    <definedName name="TABLE_4" localSheetId="100">'Table 10.8'!#REF!</definedName>
    <definedName name="TABLE_4" localSheetId="70">'Table 6.2'!#REF!</definedName>
    <definedName name="TABLE_4" localSheetId="88">'Table 8.4'!#REF!</definedName>
    <definedName name="TABLE_5" localSheetId="95">'Graph 10.3'!$J$2:$T$19</definedName>
    <definedName name="TABLE_5" localSheetId="90">'Graph 9.2'!$B$49:$C$55</definedName>
    <definedName name="TABLE_5" localSheetId="1">'Table 1.2'!#REF!</definedName>
    <definedName name="TABLE_5" localSheetId="19">'Table 1.20'!#REF!</definedName>
    <definedName name="TABLE_5" localSheetId="21">'Table 1.22'!#REF!</definedName>
    <definedName name="TABLE_5" localSheetId="100">'Table 10.8'!#REF!</definedName>
    <definedName name="TABLE_5" localSheetId="88">'Table 8.4'!#REF!</definedName>
    <definedName name="TABLE_6" localSheetId="95">'Graph 10.3'!$J$2:$T$19</definedName>
    <definedName name="TABLE_6" localSheetId="90">'Graph 9.2'!$D$50:$E$56</definedName>
    <definedName name="TABLE_6" localSheetId="1">'Table 1.2'!#REF!</definedName>
    <definedName name="TABLE_6" localSheetId="19">'Table 1.20'!#REF!</definedName>
    <definedName name="TABLE_6" localSheetId="100">'Table 10.8'!#REF!</definedName>
    <definedName name="TABLE_7" localSheetId="1">'[2]Graph 1.9'!$A$116:$A$116</definedName>
    <definedName name="TABLE_7" localSheetId="19">'Table 1.20'!#REF!</definedName>
    <definedName name="TABLE_7" localSheetId="100">'Table 10.8'!#REF!</definedName>
    <definedName name="TABLE_8" localSheetId="1">'[2]Graph 1.9'!$A$117:$D$122</definedName>
    <definedName name="TABLE_8" localSheetId="19">'Table 1.20'!#REF!</definedName>
    <definedName name="TABLE_8" localSheetId="100">'Table 10.8'!#REF!</definedName>
    <definedName name="TABLE_9" localSheetId="1">'Table 1.2'!#REF!</definedName>
    <definedName name="TABLE_9" localSheetId="100">'Table 10.8'!#REF!</definedName>
    <definedName name="TOP" localSheetId="55">'Table 4.12'!#REF!</definedName>
  </definedNames>
  <calcPr fullCalcOnLoad="1"/>
</workbook>
</file>

<file path=xl/sharedStrings.xml><?xml version="1.0" encoding="utf-8"?>
<sst xmlns="http://schemas.openxmlformats.org/spreadsheetml/2006/main" count="2717" uniqueCount="726">
  <si>
    <t>Source:CSO Crime statistics</t>
  </si>
  <si>
    <t>% incident detection rate</t>
  </si>
  <si>
    <t>Recorded incidents in region</t>
  </si>
  <si>
    <t>% of recorded incidents in region</t>
  </si>
  <si>
    <t xml:space="preserve">Recorded Incidents </t>
  </si>
  <si>
    <t>recorded incidents per 1,000 population</t>
  </si>
  <si>
    <t>Ireland: Life expectancy at birth and at age 65 by sex, 1925-2006</t>
  </si>
  <si>
    <r>
      <t>2004-2006</t>
    </r>
    <r>
      <rPr>
        <vertAlign val="superscript"/>
        <sz val="8"/>
        <rFont val="Arial"/>
        <family val="2"/>
      </rPr>
      <t>1</t>
    </r>
  </si>
  <si>
    <r>
      <t xml:space="preserve">1 </t>
    </r>
    <r>
      <rPr>
        <sz val="8"/>
        <rFont val="Arial"/>
        <family val="2"/>
      </rPr>
      <t>2005 EU 25 and EU 15 data estimated, 2004 EU 25 and EU 15 data provisional. See also footnote in 4.2.</t>
    </r>
  </si>
  <si>
    <r>
      <t>1</t>
    </r>
    <r>
      <rPr>
        <sz val="8"/>
        <rFont val="Arial"/>
        <family val="2"/>
      </rPr>
      <t xml:space="preserve"> The provisional 2005 Life Tables referenced here were produced by the CSO as a special exercise for the Population and Labour Force Projections, 2011-2041, publication. A set of Life Tables for 2005-2007 using Census 2006 data will be published during 2008.</t>
    </r>
  </si>
  <si>
    <t>Ireland: Incident detection rates by Garda Division, 2003-2006</t>
  </si>
  <si>
    <t>Ireland: Recorded incidents by Garda Division, 2006</t>
  </si>
  <si>
    <r>
      <t>Ireland: Recorded incidents per 1,000 population</t>
    </r>
    <r>
      <rPr>
        <b/>
        <vertAlign val="superscript"/>
        <sz val="8"/>
        <rFont val="Arial"/>
        <family val="2"/>
      </rPr>
      <t>1</t>
    </r>
    <r>
      <rPr>
        <b/>
        <sz val="8"/>
        <rFont val="Arial"/>
        <family val="2"/>
      </rPr>
      <t>, 2003-2006</t>
    </r>
  </si>
  <si>
    <r>
      <t>Ireland: Gross Value Added</t>
    </r>
    <r>
      <rPr>
        <b/>
        <vertAlign val="superscript"/>
        <sz val="8"/>
        <rFont val="Arial"/>
        <family val="2"/>
      </rPr>
      <t>1</t>
    </r>
    <r>
      <rPr>
        <b/>
        <sz val="8"/>
        <rFont val="Arial"/>
        <family val="2"/>
      </rPr>
      <t xml:space="preserve"> per capita by region, 2003-2005</t>
    </r>
  </si>
  <si>
    <t>Source: CSO National accounts</t>
  </si>
  <si>
    <t>Ireland: Disposable income per capita by region, 2003-2005</t>
  </si>
  <si>
    <t xml:space="preserve">Note: These figures are Eurostat estimated values and are therefore subject to revision, particularly in light of more comparable data which is expected to become available. The EEA acknowledges that data are in general not comparable and, in many countries, are based for the most part on household waste and often exclude recycled wastes. In Ireland, by way of contrast, 40% of municipal waste generation in 2004 was comprised of commercial waste and 34% was comprised of recycled waste. It is clear therefore that many countries do not define municipal waste generation as broadly as in Ireland. </t>
  </si>
  <si>
    <t>Source: CSO</t>
  </si>
  <si>
    <r>
      <t>1</t>
    </r>
    <r>
      <rPr>
        <sz val="8"/>
        <rFont val="Arial"/>
        <family val="2"/>
      </rPr>
      <t xml:space="preserve"> Rates shown are as at end of period.</t>
    </r>
  </si>
  <si>
    <r>
      <t>2</t>
    </r>
    <r>
      <rPr>
        <sz val="8"/>
        <rFont val="Arial"/>
        <family val="0"/>
      </rPr>
      <t xml:space="preserve"> Rates shown in this table cover both floating (variable) rates and rates fixed for up to one year.</t>
    </r>
  </si>
  <si>
    <r>
      <t>1</t>
    </r>
    <r>
      <rPr>
        <sz val="8"/>
        <rFont val="Arial"/>
        <family val="2"/>
      </rPr>
      <t xml:space="preserve"> For all levels of education combined, based on full-time equivalents.</t>
    </r>
  </si>
  <si>
    <t>Region</t>
  </si>
  <si>
    <t>Border</t>
  </si>
  <si>
    <t>Midland</t>
  </si>
  <si>
    <t>Southern and Eastern</t>
  </si>
  <si>
    <t>Mid East</t>
  </si>
  <si>
    <t>Mid West</t>
  </si>
  <si>
    <t>South East</t>
  </si>
  <si>
    <t>South West</t>
  </si>
  <si>
    <t>Border, Midland and Western</t>
  </si>
  <si>
    <t>EU 27</t>
  </si>
  <si>
    <t>Turkey</t>
  </si>
  <si>
    <t>EU: Harmonised indices of consumer prices, 2005-2007</t>
  </si>
  <si>
    <t>Croatia</t>
  </si>
  <si>
    <t>EU 27 (% of GDP)</t>
  </si>
  <si>
    <t xml:space="preserve">EU 27 </t>
  </si>
  <si>
    <r>
      <t xml:space="preserve">1 </t>
    </r>
    <r>
      <rPr>
        <sz val="8"/>
        <rFont val="Arial"/>
        <family val="2"/>
      </rPr>
      <t>The target population is persons aged 18-59 excluding persons living in households where everyone is aged 18-24 and either in education or inactive (see Appendix 1).</t>
    </r>
  </si>
  <si>
    <r>
      <t>% of target population</t>
    </r>
    <r>
      <rPr>
        <i/>
        <vertAlign val="superscript"/>
        <sz val="8"/>
        <rFont val="Arial"/>
        <family val="2"/>
      </rPr>
      <t>1</t>
    </r>
  </si>
  <si>
    <t>Source: Eurostat, Environmental Protection Agency</t>
  </si>
  <si>
    <r>
      <t xml:space="preserve">2 </t>
    </r>
    <r>
      <rPr>
        <sz val="8"/>
        <rFont val="Arial"/>
        <family val="2"/>
      </rPr>
      <t>Individuals are defined as being in consistent poverty if they are at risk of poverty and are suffering enforced deprivation as defined by a set of eight deprivation indicators (see Appendix 1).</t>
    </r>
  </si>
  <si>
    <r>
      <t>2</t>
    </r>
    <r>
      <rPr>
        <sz val="8"/>
        <rFont val="Arial"/>
        <family val="2"/>
      </rPr>
      <t xml:space="preserve"> EU 27 figures are Eurostat estimates.</t>
    </r>
  </si>
  <si>
    <r>
      <t>EU: Early school leavers</t>
    </r>
    <r>
      <rPr>
        <b/>
        <vertAlign val="superscript"/>
        <sz val="8"/>
        <rFont val="Arial"/>
        <family val="2"/>
      </rPr>
      <t>1</t>
    </r>
    <r>
      <rPr>
        <b/>
        <sz val="8"/>
        <rFont val="Arial"/>
        <family val="2"/>
      </rPr>
      <t>, 2006</t>
    </r>
  </si>
  <si>
    <t>Macedonia, TFYR</t>
  </si>
  <si>
    <t>Ireland: Total waste collected and percentage landfilled by type, 2004-2006</t>
  </si>
  <si>
    <r>
      <t>Others</t>
    </r>
    <r>
      <rPr>
        <vertAlign val="superscript"/>
        <sz val="8"/>
        <rFont val="Arial"/>
        <family val="2"/>
      </rPr>
      <t>1</t>
    </r>
  </si>
  <si>
    <r>
      <t>Ireland: Smoke concentrations</t>
    </r>
    <r>
      <rPr>
        <b/>
        <vertAlign val="superscript"/>
        <sz val="8"/>
        <rFont val="Arial"/>
        <family val="2"/>
      </rPr>
      <t>1</t>
    </r>
    <r>
      <rPr>
        <b/>
        <sz val="8"/>
        <rFont val="Arial"/>
        <family val="2"/>
      </rPr>
      <t xml:space="preserve"> in urban areas, 1992-2005</t>
    </r>
  </si>
  <si>
    <r>
      <t xml:space="preserve">1 </t>
    </r>
    <r>
      <rPr>
        <sz val="8"/>
        <rFont val="Arial"/>
        <family val="2"/>
      </rPr>
      <t>98 percentile of daily mean.</t>
    </r>
  </si>
  <si>
    <t>revisions for 2002 onwards from EPA</t>
  </si>
  <si>
    <t>Source: Eurostat, EPA</t>
  </si>
  <si>
    <t>2003/2004</t>
  </si>
  <si>
    <r>
      <t xml:space="preserve">1 </t>
    </r>
    <r>
      <rPr>
        <sz val="8"/>
        <rFont val="Arial"/>
        <family val="0"/>
      </rPr>
      <t>Persons aged 18-24 with, at most, lower secondary education and not in further education or training.</t>
    </r>
  </si>
  <si>
    <t>Ireland=100</t>
  </si>
  <si>
    <t>1982-1987</t>
  </si>
  <si>
    <t>1992-1997</t>
  </si>
  <si>
    <t>2002-2007</t>
  </si>
  <si>
    <t>EU: Votes recorded at national parliamentary elections, 1982-2007</t>
  </si>
  <si>
    <r>
      <t xml:space="preserve">1 </t>
    </r>
    <r>
      <rPr>
        <sz val="8"/>
        <rFont val="Arial"/>
        <family val="2"/>
      </rPr>
      <t>House completions data series are based on the number of new dwellings connected by ESB Networks. These represent the number of homes completed and available, and do not reflect any work-in progress. ESB Networks have indicated that there was a higher backlog in work-in-progress in 2005 than usual (estimated as being in the region of 5,000 units). This backlog was cleared through the connection of an additional 2,000 houses in Quarter 1 2006 and 3,000 houses in Quarter 2 2006. CSO have amended the series for 2006 accordingly.</t>
    </r>
  </si>
  <si>
    <t>Note: Gross Value Added at basic prices is a measure of the value of the goods and services produced in a region (less the materials and services used which come from outside the region) priced at the value which the producers received minus any taxes payable and plus any subsidies receivable as a consequence of their production or sale. GVA differs from household income in three main respects. Firstly, GVA includes the total profits of companies. Company profits arising in the State, which accrue to non-residents, are considerable. Secondly, the workforce that produces the GVA in a region may not live there and may bring their incomes home to a neighbouring region. Thirdly, personal income includes items such as social welfare benefits and factor incomes from abroad, which are not included in GVA.</t>
  </si>
  <si>
    <r>
      <t>1</t>
    </r>
    <r>
      <rPr>
        <sz val="8"/>
        <rFont val="Arial"/>
        <family val="2"/>
      </rPr>
      <t xml:space="preserve"> At basic prices.</t>
    </r>
  </si>
  <si>
    <r>
      <t>Ireland: Central and Local Government current expenditure, 1996-2005</t>
    </r>
    <r>
      <rPr>
        <b/>
        <vertAlign val="superscript"/>
        <sz val="8"/>
        <rFont val="Arial"/>
        <family val="2"/>
      </rPr>
      <t>1</t>
    </r>
  </si>
  <si>
    <r>
      <t>1</t>
    </r>
    <r>
      <rPr>
        <sz val="8"/>
        <rFont val="Arial"/>
        <family val="2"/>
      </rPr>
      <t xml:space="preserve"> Break in EU 25 series in 1998. EU data from 2000 is provisional. 2005 and 2006 Irish data are provisional.</t>
    </r>
  </si>
  <si>
    <t>Break in EU series in 1998. 2006 Irish data are provisional.</t>
  </si>
  <si>
    <r>
      <t>1</t>
    </r>
    <r>
      <rPr>
        <sz val="8"/>
        <rFont val="Arial"/>
        <family val="2"/>
      </rPr>
      <t xml:space="preserve"> Break in EU 27 figure in 1998. Irish 2005 and 2006 data are provisional.</t>
    </r>
  </si>
  <si>
    <r>
      <t>Ireland and EU: Rate of natural increase of population, 1997-2006</t>
    </r>
    <r>
      <rPr>
        <b/>
        <vertAlign val="superscript"/>
        <sz val="8"/>
        <rFont val="Arial"/>
        <family val="2"/>
      </rPr>
      <t>1</t>
    </r>
  </si>
  <si>
    <r>
      <t>1</t>
    </r>
    <r>
      <rPr>
        <sz val="8"/>
        <rFont val="Arial"/>
        <family val="2"/>
      </rPr>
      <t xml:space="preserve"> Data for Estonia, Lithuania, Slovenia, and Croatia are unreliable. Data for Latvia, Portugal, Finland, and Iceland are provisional.</t>
    </r>
  </si>
  <si>
    <r>
      <t>1</t>
    </r>
    <r>
      <rPr>
        <sz val="8"/>
        <rFont val="Arial"/>
        <family val="2"/>
      </rPr>
      <t xml:space="preserve"> 2005 data for UK. 2004 data for EU 27.</t>
    </r>
  </si>
  <si>
    <r>
      <t>1</t>
    </r>
    <r>
      <rPr>
        <sz val="8"/>
        <rFont val="Arial"/>
        <family val="2"/>
      </rPr>
      <t xml:space="preserve"> Small batteries, cooking oil, composites and refused derived fuel. In previous years the ‘Others’ category included tyres and lead acid batteries. However as these cannot be categorised as municipal waste they have been excluded in the 2006 figures. Waste electrical and electronic equipment (WEEE) was also previously included in the 'Others' category. WEEE has not been included in the municipal waste tables in 2006 due to the changes in its management. If WEEE is excluded from the 2005 figures, a recalculated 924,027 tonnes of municipal waste was recovered.</t>
    </r>
  </si>
  <si>
    <r>
      <t>1</t>
    </r>
    <r>
      <rPr>
        <sz val="8"/>
        <rFont val="Arial"/>
        <family val="2"/>
      </rPr>
      <t xml:space="preserve"> EU 25 is estimated figure, subject to revision.</t>
    </r>
  </si>
  <si>
    <t>000 persons aged 65 &amp; over living alone</t>
  </si>
  <si>
    <t>% living alone</t>
  </si>
  <si>
    <t>000 persons aged 65 &amp; over</t>
  </si>
  <si>
    <t>Acid rain precursors</t>
  </si>
  <si>
    <t>(SO2 equivalents per tonne of gas emitted)</t>
  </si>
  <si>
    <t>Sulphur dioxide (SO2)</t>
  </si>
  <si>
    <t>Oxides of Nitrogen (NOx)</t>
  </si>
  <si>
    <t>Ammonia (NH3)</t>
  </si>
  <si>
    <r>
      <t>Sulphur dioxide (SO</t>
    </r>
    <r>
      <rPr>
        <vertAlign val="subscript"/>
        <sz val="8"/>
        <rFont val="Arial"/>
        <family val="2"/>
      </rPr>
      <t>2</t>
    </r>
    <r>
      <rPr>
        <sz val="8"/>
        <rFont val="Arial"/>
        <family val="2"/>
      </rPr>
      <t>)</t>
    </r>
  </si>
  <si>
    <r>
      <t>Nitrogen oxides (NO</t>
    </r>
    <r>
      <rPr>
        <vertAlign val="subscript"/>
        <sz val="8"/>
        <rFont val="Arial"/>
        <family val="2"/>
      </rPr>
      <t>x</t>
    </r>
    <r>
      <rPr>
        <sz val="8"/>
        <rFont val="Arial"/>
        <family val="2"/>
      </rPr>
      <t>)</t>
    </r>
  </si>
  <si>
    <r>
      <t>Nitrogen oxides (NO</t>
    </r>
    <r>
      <rPr>
        <vertAlign val="subscript"/>
        <sz val="8"/>
        <rFont val="Arial"/>
        <family val="2"/>
      </rPr>
      <t>x</t>
    </r>
    <r>
      <rPr>
        <sz val="8"/>
        <rFont val="Arial"/>
        <family val="2"/>
      </rPr>
      <t>) - SO2 equivalent</t>
    </r>
  </si>
  <si>
    <r>
      <t>Ammonia (NH</t>
    </r>
    <r>
      <rPr>
        <vertAlign val="subscript"/>
        <sz val="8"/>
        <rFont val="Arial"/>
        <family val="2"/>
      </rPr>
      <t>3</t>
    </r>
    <r>
      <rPr>
        <sz val="8"/>
        <rFont val="Arial"/>
        <family val="2"/>
      </rPr>
      <t>)</t>
    </r>
  </si>
  <si>
    <r>
      <t>Ammonia (NH</t>
    </r>
    <r>
      <rPr>
        <vertAlign val="subscript"/>
        <sz val="8"/>
        <rFont val="Arial"/>
        <family val="2"/>
      </rPr>
      <t>3</t>
    </r>
    <r>
      <rPr>
        <sz val="8"/>
        <rFont val="Arial"/>
        <family val="2"/>
      </rPr>
      <t>) - SO2 equivalent</t>
    </r>
  </si>
  <si>
    <t>Harmonised index of consumer prices 1997-2006 (1996=100)</t>
  </si>
  <si>
    <t>1996=100</t>
  </si>
  <si>
    <r>
      <t>Ireland: Nature of occupancy</t>
    </r>
    <r>
      <rPr>
        <b/>
        <vertAlign val="superscript"/>
        <sz val="8"/>
        <rFont val="Arial"/>
        <family val="2"/>
      </rPr>
      <t>1</t>
    </r>
    <r>
      <rPr>
        <b/>
        <sz val="8"/>
        <rFont val="Arial"/>
        <family val="2"/>
      </rPr>
      <t xml:space="preserve"> of private households, 1961-2006</t>
    </r>
  </si>
  <si>
    <r>
      <t>1</t>
    </r>
    <r>
      <rPr>
        <sz val="8"/>
        <rFont val="Arial"/>
        <family val="2"/>
      </rPr>
      <t xml:space="preserve"> 2006 data for Turkey.</t>
    </r>
  </si>
  <si>
    <r>
      <t>EU: Long-term unemployment rates by sex</t>
    </r>
    <r>
      <rPr>
        <b/>
        <sz val="8"/>
        <rFont val="Arial"/>
        <family val="2"/>
      </rPr>
      <t>, 2006</t>
    </r>
  </si>
  <si>
    <r>
      <t>EU: Social protection expenditure in Purchasing Power Parities per capita, 2003-2005</t>
    </r>
    <r>
      <rPr>
        <b/>
        <vertAlign val="superscript"/>
        <sz val="8"/>
        <rFont val="Arial"/>
        <family val="2"/>
      </rPr>
      <t>1</t>
    </r>
  </si>
  <si>
    <r>
      <t>1</t>
    </r>
    <r>
      <rPr>
        <sz val="8"/>
        <rFont val="Arial"/>
        <family val="2"/>
      </rPr>
      <t xml:space="preserve"> 2005 data are provisional for Sweden, Bulgaria, Czech Republic, Germany, Spain, France, Italy, Cyprus, Latvia, Lithuania, Netherlands, Poland, Romania, Slovenia and Slovakia. Estimated data for EU 27 and UK.</t>
    </r>
  </si>
  <si>
    <r>
      <t>EU: Social protection expenditure by type, 2005</t>
    </r>
    <r>
      <rPr>
        <b/>
        <vertAlign val="superscript"/>
        <sz val="8"/>
        <rFont val="Arial"/>
        <family val="2"/>
      </rPr>
      <t>1</t>
    </r>
  </si>
  <si>
    <r>
      <t>1</t>
    </r>
    <r>
      <rPr>
        <sz val="8"/>
        <rFont val="Arial"/>
        <family val="2"/>
      </rPr>
      <t xml:space="preserve"> EU 25 data are Eurostat estimates. Portugal and Iceland data provisional.</t>
    </r>
  </si>
  <si>
    <r>
      <t xml:space="preserve">2 </t>
    </r>
    <r>
      <rPr>
        <sz val="8"/>
        <rFont val="Arial"/>
        <family val="2"/>
      </rPr>
      <t>Data in Table 4.5 are obtained from the EU Survey on Income and Living Conditions (EU SILC). Rates in Table 4.5 are calculated using a Eurostat definition of income and modified OECD equivalence scale (see Appendix 1).</t>
    </r>
  </si>
  <si>
    <t>Source: Irish Aid, Department of Foreign Affairs</t>
  </si>
  <si>
    <t>Source: Department of Health and Children, CSO</t>
  </si>
  <si>
    <t>Per capita at constant 2005 prices (€)</t>
  </si>
  <si>
    <t>Total (2005 prices)</t>
  </si>
  <si>
    <t>Nat. accounts deflators - Price index base 2005=100</t>
  </si>
  <si>
    <t>Population</t>
  </si>
  <si>
    <t>Exp. per capita (2005 prices)</t>
  </si>
  <si>
    <t>calculations for table</t>
  </si>
  <si>
    <t xml:space="preserve"> France</t>
  </si>
  <si>
    <t xml:space="preserve"> Germany</t>
  </si>
  <si>
    <t xml:space="preserve"> Belgium</t>
  </si>
  <si>
    <t xml:space="preserve"> Austria</t>
  </si>
  <si>
    <t xml:space="preserve"> Portugal</t>
  </si>
  <si>
    <t xml:space="preserve"> Greece</t>
  </si>
  <si>
    <t xml:space="preserve"> Netherlands</t>
  </si>
  <si>
    <t xml:space="preserve"> Denmark</t>
  </si>
  <si>
    <t xml:space="preserve"> Sweden</t>
  </si>
  <si>
    <t xml:space="preserve"> Italy</t>
  </si>
  <si>
    <t xml:space="preserve"> EU 27</t>
  </si>
  <si>
    <t xml:space="preserve"> Malta</t>
  </si>
  <si>
    <t>Ireland: Mathematics, science and technology graduates, 1996-2005</t>
  </si>
  <si>
    <r>
      <t xml:space="preserve">1 </t>
    </r>
    <r>
      <rPr>
        <sz val="8"/>
        <rFont val="Arial"/>
        <family val="2"/>
      </rPr>
      <t>EU 27 data for 2003 and 2004 are Eurostat estimates.</t>
    </r>
  </si>
  <si>
    <r>
      <t>EU 27</t>
    </r>
    <r>
      <rPr>
        <b/>
        <vertAlign val="superscript"/>
        <sz val="8"/>
        <rFont val="Arial"/>
        <family val="2"/>
      </rPr>
      <t>1</t>
    </r>
  </si>
  <si>
    <t>EU: Mathematics, science and technology PhDs awarded, 2003-2005</t>
  </si>
  <si>
    <r>
      <t>1</t>
    </r>
    <r>
      <rPr>
        <sz val="8"/>
        <rFont val="Arial"/>
        <family val="2"/>
      </rPr>
      <t xml:space="preserve"> 2006 EU 27 figure is Eurostat estimate. Irish data for 1997 and 1999 are estimates.</t>
    </r>
  </si>
  <si>
    <r>
      <t>1</t>
    </r>
    <r>
      <rPr>
        <sz val="8"/>
        <rFont val="Arial"/>
        <family val="2"/>
      </rPr>
      <t xml:space="preserve"> 2006 data are provisional for Belgium, Denmark, Estonia, Slovenia, France, Cyprus, Malta, Netherlands and Norway. 2006 data re national estimates for Austria, Luxembourg, netherlands, Germany and Greece. EU 27 figures are Eurostat estimates. 1996 data are national estimates for Denmark, Germany, Spain, Austria (and 2001), Portugal and Finland.</t>
    </r>
  </si>
  <si>
    <t>% of all households with broadband Internet connection</t>
  </si>
  <si>
    <t xml:space="preserve"> United Kingdom</t>
  </si>
  <si>
    <t xml:space="preserve"> Spain</t>
  </si>
  <si>
    <t xml:space="preserve"> Finland</t>
  </si>
  <si>
    <t xml:space="preserve"> Czech Republic</t>
  </si>
  <si>
    <t xml:space="preserve"> Slovakia</t>
  </si>
  <si>
    <t xml:space="preserve"> Cyprus</t>
  </si>
  <si>
    <t xml:space="preserve"> Poland</t>
  </si>
  <si>
    <t xml:space="preserve"> Lithuania</t>
  </si>
  <si>
    <t xml:space="preserve"> Latvia</t>
  </si>
  <si>
    <t xml:space="preserve"> Estonia</t>
  </si>
  <si>
    <t xml:space="preserve"> Romania</t>
  </si>
  <si>
    <t xml:space="preserve"> Hungary</t>
  </si>
  <si>
    <t xml:space="preserve"> Luxembourg</t>
  </si>
  <si>
    <t xml:space="preserve"> Slovenia</t>
  </si>
  <si>
    <t xml:space="preserve"> Switzerland</t>
  </si>
  <si>
    <t xml:space="preserve"> Iceland</t>
  </si>
  <si>
    <t xml:space="preserve"> Norway</t>
  </si>
  <si>
    <t xml:space="preserve"> Turkey</t>
  </si>
  <si>
    <r>
      <t>EU: Total expenditure</t>
    </r>
    <r>
      <rPr>
        <b/>
        <vertAlign val="superscript"/>
        <sz val="8"/>
        <rFont val="Arial"/>
        <family val="2"/>
      </rPr>
      <t>1</t>
    </r>
    <r>
      <rPr>
        <b/>
        <sz val="8"/>
        <rFont val="Arial"/>
        <family val="2"/>
      </rPr>
      <t xml:space="preserve"> on health as a percentage of GDP, 2003-2005 </t>
    </r>
  </si>
  <si>
    <t xml:space="preserve"> Macedonia TFYR</t>
  </si>
  <si>
    <t xml:space="preserve"> Ireland (% of GDP)</t>
  </si>
  <si>
    <t xml:space="preserve"> Ireland (% of GNI)</t>
  </si>
  <si>
    <t>€ per pupil/student at 2005 prices</t>
  </si>
  <si>
    <t>€m at 2005 prices</t>
  </si>
  <si>
    <t>Ireland: Real non-capital public expenditure on education, 1997-2006</t>
  </si>
  <si>
    <t>EU: Net official development assistance, 2004-2006</t>
  </si>
  <si>
    <r>
      <t>Ireland and EU: Share of road in total inland freight transport</t>
    </r>
    <r>
      <rPr>
        <b/>
        <vertAlign val="superscript"/>
        <sz val="8"/>
        <rFont val="Arial"/>
        <family val="2"/>
      </rPr>
      <t>1</t>
    </r>
    <r>
      <rPr>
        <b/>
        <sz val="8"/>
        <rFont val="Arial"/>
        <family val="2"/>
      </rPr>
      <t>, 1997-2006</t>
    </r>
  </si>
  <si>
    <r>
      <t>EU: Share of road in inland freight transport, 2004-2006</t>
    </r>
    <r>
      <rPr>
        <b/>
        <vertAlign val="superscript"/>
        <sz val="8"/>
        <rFont val="Arial"/>
        <family val="2"/>
      </rPr>
      <t>1</t>
    </r>
  </si>
  <si>
    <r>
      <t>1</t>
    </r>
    <r>
      <rPr>
        <sz val="8"/>
        <rFont val="Arial"/>
        <family val="2"/>
      </rPr>
      <t xml:space="preserve"> EU 27 and UK are Eurostat estimates. Italy 2006 data estimated. Break in series in 2004 for EU 27, Spain, Italy, Austria, Poland, Portugal and Romania. </t>
    </r>
  </si>
  <si>
    <t>Eurozone 15</t>
  </si>
  <si>
    <t>Eurozone data are extra Eurozone 15.</t>
  </si>
  <si>
    <t>Note: Indicator amended to HCI from TWCI. See Box B in the 'Domestic Prices, Costs and Competitiveness' Chapter of the Central Bank's Quarterly Bulletin No. 2 of 2007 for further details.</t>
  </si>
  <si>
    <r>
      <t>1</t>
    </r>
    <r>
      <rPr>
        <sz val="8"/>
        <rFont val="Arial"/>
        <family val="2"/>
      </rPr>
      <t xml:space="preserve"> 2007 data preliminary. Rest of EU 15 : countries before enlargement on 1 May 2004, i.e., Austria, Belgium, Denmark, Finland, France, Germany, Greece, Italy, Luxembourg, Netherlands, Spain, Sweden, Portugal. EU 12: defined as the 10 accession countries who joined the EU on 1 May 2004 ( i.e., Cyprus, Czech Republic, Estonia, Hungary, Latvia, Lithuania, Malta, Poland, Slovakia, Slovenia), and includes the 2 new accession states who joined the EU on 1 January 2007 (i.e., Bulgaria and Romania). For the years prior up to 2004 inclusive the data relating to the EU 12 are included with the Rest of the World.</t>
    </r>
  </si>
  <si>
    <r>
      <t>1</t>
    </r>
    <r>
      <rPr>
        <sz val="8"/>
        <rFont val="Arial"/>
        <family val="2"/>
      </rPr>
      <t xml:space="preserve"> Road, rail and inland waterways, measured in tonne-km/GDP (in constant 1995 Euro), 1995=100. EU 27 figures are Eurostat estimates. Break in EU series in 2004.</t>
    </r>
  </si>
  <si>
    <r>
      <t>Ireland and EU: Index of inland freight transport volume</t>
    </r>
    <r>
      <rPr>
        <b/>
        <vertAlign val="superscript"/>
        <sz val="8"/>
        <rFont val="Arial"/>
        <family val="2"/>
      </rPr>
      <t>1</t>
    </r>
    <r>
      <rPr>
        <b/>
        <sz val="8"/>
        <rFont val="Arial"/>
        <family val="2"/>
      </rPr>
      <t>, 1997-2006</t>
    </r>
  </si>
  <si>
    <r>
      <t>EU: Index of inland freight transport volume</t>
    </r>
    <r>
      <rPr>
        <b/>
        <vertAlign val="superscript"/>
        <sz val="8"/>
        <rFont val="Arial"/>
        <family val="2"/>
      </rPr>
      <t>1,2</t>
    </r>
    <r>
      <rPr>
        <b/>
        <sz val="8"/>
        <rFont val="Arial"/>
        <family val="2"/>
      </rPr>
      <t>, 2004-2006</t>
    </r>
  </si>
  <si>
    <t>GNI at constant 2005 prices per capita</t>
  </si>
  <si>
    <t>Data for table</t>
  </si>
  <si>
    <r>
      <t>1</t>
    </r>
    <r>
      <rPr>
        <sz val="8"/>
        <rFont val="Arial"/>
        <family val="2"/>
      </rPr>
      <t xml:space="preserve"> Forecast data for Turkey.</t>
    </r>
  </si>
  <si>
    <r>
      <t>1</t>
    </r>
    <r>
      <rPr>
        <sz val="8"/>
        <rFont val="Arial"/>
        <family val="2"/>
      </rPr>
      <t xml:space="preserve"> 2006 forecast for Romania, Croatia and Turkey.</t>
    </r>
  </si>
  <si>
    <r>
      <t>1</t>
    </r>
    <r>
      <rPr>
        <sz val="8"/>
        <rFont val="Arial"/>
        <family val="2"/>
      </rPr>
      <t xml:space="preserve"> 2006 data is forecast for Croatia.</t>
    </r>
  </si>
  <si>
    <r>
      <t>2</t>
    </r>
    <r>
      <rPr>
        <sz val="8"/>
        <rFont val="Arial"/>
        <family val="2"/>
      </rPr>
      <t xml:space="preserve"> 2006 EU 27, Italy, Lithuania, Luxembourg, Netherlands, Portugal, Finland, Sweden and UK figures are Eurostat estimates. 2006 Belgium data estimated. Break in series in 2004 for EU 27, Spain, Austria, Poland, Portugal and Romania.</t>
    </r>
  </si>
  <si>
    <t>Population in region</t>
  </si>
  <si>
    <r>
      <t>1</t>
    </r>
    <r>
      <rPr>
        <sz val="8"/>
        <rFont val="Arial"/>
        <family val="2"/>
      </rPr>
      <t xml:space="preserve"> All figures are Eurostat estimates.</t>
    </r>
  </si>
  <si>
    <r>
      <t>2</t>
    </r>
    <r>
      <rPr>
        <sz val="8"/>
        <rFont val="Arial"/>
        <family val="2"/>
      </rPr>
      <t xml:space="preserve"> Dublin and Mid-East regions are combined together as they are affected significantly by workers living in one region and commuting to work in another.</t>
    </r>
  </si>
  <si>
    <r>
      <t>Dublin plus Mid-East</t>
    </r>
    <r>
      <rPr>
        <i/>
        <vertAlign val="superscript"/>
        <sz val="8"/>
        <rFont val="Arial"/>
        <family val="2"/>
      </rPr>
      <t>2</t>
    </r>
  </si>
  <si>
    <r>
      <t>Source: Eurostat, CSO QNHS</t>
    </r>
    <r>
      <rPr>
        <i/>
        <vertAlign val="superscript"/>
        <sz val="8"/>
        <rFont val="Arial"/>
        <family val="2"/>
      </rPr>
      <t>2</t>
    </r>
  </si>
  <si>
    <t>2005 level as % of target</t>
  </si>
  <si>
    <t>EU: Net greenhouse gas emissions, 2005 and Kyoto 2008-2012 target</t>
  </si>
  <si>
    <r>
      <t>Ireland: Gross inland consumption of energy divided by GDP</t>
    </r>
    <r>
      <rPr>
        <b/>
        <vertAlign val="superscript"/>
        <sz val="8"/>
        <rFont val="Arial"/>
        <family val="2"/>
      </rPr>
      <t>1</t>
    </r>
    <r>
      <rPr>
        <b/>
        <sz val="8"/>
        <rFont val="Arial"/>
        <family val="2"/>
      </rPr>
      <t xml:space="preserve"> (at constant prices, 1995=100), 1996-2005</t>
    </r>
  </si>
  <si>
    <r>
      <t>1</t>
    </r>
    <r>
      <rPr>
        <sz val="8"/>
        <rFont val="Arial"/>
        <family val="2"/>
      </rPr>
      <t xml:space="preserve"> Energy intensity of the economy is the gross inland consumption of energy divided by GDP (at constant 1995 prices, 1995=100)- kgoe (kilogram of oil equivalent) per 1,000 euro.</t>
    </r>
  </si>
  <si>
    <t>EU: Gross inland consumption of energy at constant 1995 prices, 2005</t>
  </si>
  <si>
    <r>
      <t>EU: Municipal waste collected and landfilled, 2006</t>
    </r>
    <r>
      <rPr>
        <b/>
        <vertAlign val="superscript"/>
        <sz val="8"/>
        <rFont val="Arial"/>
        <family val="2"/>
      </rPr>
      <t>1</t>
    </r>
  </si>
  <si>
    <r>
      <t>1</t>
    </r>
    <r>
      <rPr>
        <sz val="8"/>
        <rFont val="Arial"/>
        <family val="2"/>
      </rPr>
      <t xml:space="preserve"> Estimated data for Denmark, France, Ireland, Portugal, Belgium, Germany, Austria, Luxembourg, Spain, Italy, Estonia, Romania, Turkey and Iceland. Break in series for Latvia.</t>
    </r>
  </si>
  <si>
    <t>EU: Passenger cars per 1,000 population aged 15 and over, 2004-2006</t>
  </si>
  <si>
    <r>
      <t xml:space="preserve">1 </t>
    </r>
    <r>
      <rPr>
        <sz val="8"/>
        <rFont val="Arial"/>
        <family val="0"/>
      </rPr>
      <t>ISCED 97 levels 5-6.</t>
    </r>
  </si>
  <si>
    <r>
      <t>2006</t>
    </r>
    <r>
      <rPr>
        <vertAlign val="superscript"/>
        <sz val="8"/>
        <rFont val="Arial"/>
        <family val="2"/>
      </rPr>
      <t>1</t>
    </r>
  </si>
  <si>
    <t>Ireland: GDP and GNI, 1997-2006</t>
  </si>
  <si>
    <t xml:space="preserve">Table 4  Gross Value Added at Constant Factor Cost by Sector of Origin and Gross National Income at Constant Market Prices </t>
  </si>
  <si>
    <t>Chinese yuan renminbi</t>
  </si>
  <si>
    <t>10 Chinese yuan renminbi</t>
  </si>
  <si>
    <t>Russian rouble</t>
  </si>
  <si>
    <t>20 Russian rouble</t>
  </si>
  <si>
    <r>
      <t>Ireland and EU: Harmonised index of consumer prices 1998-2007</t>
    </r>
    <r>
      <rPr>
        <b/>
        <vertAlign val="superscript"/>
        <sz val="8"/>
        <rFont val="Arial"/>
        <family val="2"/>
      </rPr>
      <t>1</t>
    </r>
  </si>
  <si>
    <r>
      <t>1</t>
    </r>
    <r>
      <rPr>
        <sz val="8"/>
        <rFont val="Arial"/>
        <family val="2"/>
      </rPr>
      <t xml:space="preserve"> 1998 EU 27 and EU 25 data estimated. </t>
    </r>
  </si>
  <si>
    <t>% of persons aged 65 and over</t>
  </si>
  <si>
    <t xml:space="preserve">                 (chain linked annually and referenced to year 2005)</t>
  </si>
  <si>
    <t xml:space="preserve">                                                                                                   </t>
  </si>
  <si>
    <t>data for graph</t>
  </si>
  <si>
    <r>
      <t>Ireland and EU: Social protection expenditure</t>
    </r>
    <r>
      <rPr>
        <b/>
        <vertAlign val="superscript"/>
        <sz val="8"/>
        <rFont val="Arial"/>
        <family val="2"/>
      </rPr>
      <t>1</t>
    </r>
    <r>
      <rPr>
        <b/>
        <sz val="8"/>
        <rFont val="Arial"/>
        <family val="2"/>
      </rPr>
      <t>, 1996-2005</t>
    </r>
  </si>
  <si>
    <r>
      <t>EU: At-risk-of-poverty rate, before and after social transfers, 2006</t>
    </r>
    <r>
      <rPr>
        <b/>
        <vertAlign val="superscript"/>
        <sz val="8"/>
        <rFont val="Arial"/>
        <family val="2"/>
      </rPr>
      <t>1,2</t>
    </r>
  </si>
  <si>
    <t xml:space="preserve"> gross hourly</t>
  </si>
  <si>
    <r>
      <t>EU: Gender pay gap, 2004-2006</t>
    </r>
    <r>
      <rPr>
        <b/>
        <vertAlign val="superscript"/>
        <sz val="8"/>
        <rFont val="Arial"/>
        <family val="2"/>
      </rPr>
      <t>1</t>
    </r>
  </si>
  <si>
    <r>
      <t>EU: Life expectancy at birth by sex</t>
    </r>
    <r>
      <rPr>
        <b/>
        <vertAlign val="superscript"/>
        <sz val="8"/>
        <rFont val="Arial"/>
        <family val="2"/>
      </rPr>
      <t>1</t>
    </r>
    <r>
      <rPr>
        <b/>
        <sz val="8"/>
        <rFont val="Arial"/>
        <family val="2"/>
      </rPr>
      <t>, 2006</t>
    </r>
  </si>
  <si>
    <r>
      <t>1</t>
    </r>
    <r>
      <rPr>
        <sz val="8"/>
        <rFont val="Arial"/>
        <family val="2"/>
      </rPr>
      <t xml:space="preserve"> Persons in April of each year. Data for 1998 to 2005 refer to the de facto population, figures for 2006 and 2007 describe the present and absent usual resident population. See Appendix 1 - Domain 7. </t>
    </r>
  </si>
  <si>
    <r>
      <t>EU: Public expenditure on education</t>
    </r>
    <r>
      <rPr>
        <b/>
        <vertAlign val="superscript"/>
        <sz val="8"/>
        <rFont val="Arial"/>
        <family val="2"/>
      </rPr>
      <t>1</t>
    </r>
    <r>
      <rPr>
        <b/>
        <sz val="8"/>
        <rFont val="Arial"/>
        <family val="2"/>
      </rPr>
      <t>, 2002-2004</t>
    </r>
  </si>
  <si>
    <t>-</t>
  </si>
  <si>
    <r>
      <t>EU: Ratio of students to teachers, 2004/2005</t>
    </r>
    <r>
      <rPr>
        <b/>
        <vertAlign val="superscript"/>
        <sz val="8"/>
        <rFont val="Arial"/>
        <family val="2"/>
      </rPr>
      <t>1</t>
    </r>
  </si>
  <si>
    <r>
      <t xml:space="preserve">1 </t>
    </r>
    <r>
      <rPr>
        <sz val="8"/>
        <rFont val="Arial"/>
        <family val="2"/>
      </rPr>
      <t>ISCED 2 data for Ireland includes ISCED 3. 2003/2004 data used for Luxembourg, Norway and Iceland.</t>
    </r>
  </si>
  <si>
    <r>
      <t>1</t>
    </r>
    <r>
      <rPr>
        <sz val="8"/>
        <rFont val="Arial"/>
        <family val="2"/>
      </rPr>
      <t xml:space="preserve"> Data from Quarter 2, 2007. </t>
    </r>
  </si>
  <si>
    <t>1997-2007</t>
  </si>
  <si>
    <t>EU: Population change, 1997-2007</t>
  </si>
  <si>
    <t>Ireland: Migration and natural increase, 1998-2007</t>
  </si>
  <si>
    <t>EU: Young and old as proportion of population aged 15-64, 2007</t>
  </si>
  <si>
    <r>
      <t>1</t>
    </r>
    <r>
      <rPr>
        <sz val="8"/>
        <rFont val="Arial"/>
        <family val="2"/>
      </rPr>
      <t xml:space="preserve"> Data refers to situation as of 1st January. </t>
    </r>
  </si>
  <si>
    <t>EU: Total fertility rate, 1996-2006</t>
  </si>
  <si>
    <t>€ million</t>
  </si>
  <si>
    <t xml:space="preserve">     Description   </t>
  </si>
  <si>
    <t>GNI at constant (2005) prices per capita</t>
  </si>
  <si>
    <r>
      <t>2006</t>
    </r>
    <r>
      <rPr>
        <vertAlign val="superscript"/>
        <sz val="8"/>
        <rFont val="swiss"/>
        <family val="0"/>
      </rPr>
      <t>1</t>
    </r>
  </si>
  <si>
    <t>Total population (000)</t>
  </si>
  <si>
    <t>Data for graph</t>
  </si>
  <si>
    <t>000</t>
  </si>
  <si>
    <t>Ireland: Employment rates, 1998-2007</t>
  </si>
  <si>
    <t>EU: Public balance 2004-2006</t>
  </si>
  <si>
    <t>Eurozone 13 means</t>
  </si>
  <si>
    <t>Euro-zone (EUR-11 plus GR up to 31.12.2000 / EUR-12 from 1.1.2001 / EUR-13 from 1.1.2007)</t>
  </si>
  <si>
    <r>
      <t>Ireland: Persons in consistent poverty</t>
    </r>
    <r>
      <rPr>
        <b/>
        <vertAlign val="superscript"/>
        <sz val="8"/>
        <rFont val="Arial"/>
        <family val="2"/>
      </rPr>
      <t>1</t>
    </r>
    <r>
      <rPr>
        <b/>
        <sz val="8"/>
        <rFont val="Arial"/>
        <family val="2"/>
      </rPr>
      <t xml:space="preserve"> by principal economic status, 2006</t>
    </r>
  </si>
  <si>
    <t>EU: Average class size at ISCED levels 1 and 2, 2004/2005</t>
  </si>
  <si>
    <r>
      <t>EU: Persons aged 25-34 with 3</t>
    </r>
    <r>
      <rPr>
        <b/>
        <vertAlign val="superscript"/>
        <sz val="8"/>
        <rFont val="Arial"/>
        <family val="2"/>
      </rPr>
      <t>rd</t>
    </r>
    <r>
      <rPr>
        <b/>
        <sz val="8"/>
        <rFont val="Arial"/>
        <family val="2"/>
      </rPr>
      <t xml:space="preserve"> level education by sex, 2007</t>
    </r>
    <r>
      <rPr>
        <b/>
        <vertAlign val="superscript"/>
        <sz val="8"/>
        <rFont val="Arial"/>
        <family val="2"/>
      </rPr>
      <t xml:space="preserve">1 </t>
    </r>
  </si>
  <si>
    <r>
      <t>Ireland and EU: Total fertility rate</t>
    </r>
    <r>
      <rPr>
        <b/>
        <vertAlign val="superscript"/>
        <sz val="8"/>
        <rFont val="Arial"/>
        <family val="2"/>
      </rPr>
      <t>1</t>
    </r>
    <r>
      <rPr>
        <b/>
        <sz val="8"/>
        <rFont val="Arial"/>
        <family val="2"/>
      </rPr>
      <t>, 1997-2006</t>
    </r>
  </si>
  <si>
    <r>
      <t>Ireland: Total net greenhouse gas emissions 1997-2006</t>
    </r>
    <r>
      <rPr>
        <b/>
        <vertAlign val="superscript"/>
        <sz val="8"/>
        <rFont val="Arial"/>
        <family val="2"/>
      </rPr>
      <t>1</t>
    </r>
  </si>
  <si>
    <r>
      <t>1</t>
    </r>
    <r>
      <rPr>
        <sz val="8"/>
        <rFont val="Arial"/>
        <family val="2"/>
      </rPr>
      <t xml:space="preserve"> Eurozone 11 and Greece up to 31 December 2000, Eurozone 12 from 1 January 2001. Slovenia joined the Eurozone on 1st January 2007.</t>
    </r>
  </si>
  <si>
    <t>EU: General government consolidated gross debt, 2004-2006</t>
  </si>
  <si>
    <t>EU: GDP and GNI at current market prices, 2006</t>
  </si>
  <si>
    <t>EU: GDP per capita in Purchasing Power Standards, 2004-2006</t>
  </si>
  <si>
    <t xml:space="preserve">     Total expenditure - current </t>
  </si>
  <si>
    <t xml:space="preserve">35. Gross domestic product at current market prices     </t>
  </si>
  <si>
    <t>40. Gross national income at current market prices</t>
  </si>
  <si>
    <t>EU: Gross domestic expenditure on R&amp;D, 1996-2006</t>
  </si>
  <si>
    <t>e=estimated value</t>
  </si>
  <si>
    <t>EU: European Patent Office applications, 2004</t>
  </si>
  <si>
    <r>
      <t>1</t>
    </r>
    <r>
      <rPr>
        <sz val="8"/>
        <rFont val="Arial"/>
        <family val="2"/>
      </rPr>
      <t xml:space="preserve"> 2003 data for Iceland, Latvia, Estonia, Cyprus and Hungary. 2004 data are estimates.</t>
    </r>
  </si>
  <si>
    <t>EU: Private households with Internet access, 2005-2007</t>
  </si>
  <si>
    <t>EU: Employment rates by sex, 2006</t>
  </si>
  <si>
    <r>
      <t>1</t>
    </r>
    <r>
      <rPr>
        <sz val="8"/>
        <rFont val="Arial"/>
        <family val="2"/>
      </rPr>
      <t xml:space="preserve"> Provisional data for EU 27, Germany and France.</t>
    </r>
  </si>
  <si>
    <r>
      <t>Ireland: GDP in PPS per hour worked</t>
    </r>
    <r>
      <rPr>
        <b/>
        <vertAlign val="superscript"/>
        <sz val="8"/>
        <rFont val="Arial"/>
        <family val="2"/>
      </rPr>
      <t>1</t>
    </r>
    <r>
      <rPr>
        <b/>
        <sz val="8"/>
        <rFont val="Arial"/>
        <family val="2"/>
      </rPr>
      <t xml:space="preserve"> and per person employed, 1997-2006</t>
    </r>
  </si>
  <si>
    <t>EU: GDP in PPS per person employed, 2006</t>
  </si>
  <si>
    <r>
      <t xml:space="preserve">2 </t>
    </r>
    <r>
      <rPr>
        <sz val="8"/>
        <rFont val="Arial"/>
        <family val="2"/>
      </rPr>
      <t>QNHS (March-May, 1998-2007)</t>
    </r>
  </si>
  <si>
    <t>Ireland: Population aged 18-59 living in jobless households, 1998-2007</t>
  </si>
  <si>
    <t>EU: Population aged 18-59 living in jobless households, 2005-2007</t>
  </si>
  <si>
    <r>
      <t xml:space="preserve">1 </t>
    </r>
    <r>
      <rPr>
        <sz val="8"/>
        <rFont val="Arial"/>
        <family val="2"/>
      </rPr>
      <t>Equivalised total disposable income including all social transfers (60% threshold). Data in Table 4.6, Table 4.7 and Graph 4.8 are calculated using the national definition of income and equivalence scale used. See Appendix of report for further details.</t>
    </r>
  </si>
  <si>
    <t>Values for graph    Year</t>
  </si>
  <si>
    <r>
      <t xml:space="preserve">1 </t>
    </r>
    <r>
      <rPr>
        <sz val="8"/>
        <rFont val="Arial"/>
        <family val="0"/>
      </rPr>
      <t>QNHS (March-May, 1998-2007). As for all other QNHS time series, based on de facto population to 2005, usual resident population 2006 and 2007.</t>
    </r>
  </si>
  <si>
    <r>
      <t xml:space="preserve">1 </t>
    </r>
    <r>
      <rPr>
        <sz val="8"/>
        <rFont val="Arial"/>
        <family val="2"/>
      </rPr>
      <t>Percentage of persons aged 16 and over in 'consistent poverty' at 60% level using basic life-style deprivation indicators.</t>
    </r>
  </si>
  <si>
    <r>
      <t xml:space="preserve">2 </t>
    </r>
    <r>
      <rPr>
        <sz val="8"/>
        <rFont val="Arial"/>
        <family val="2"/>
      </rPr>
      <t>Equivalised total disposable income including all social transfers (60% threshold). Data in Table 4.6, Table 4.7 and Graph 4.8 are calculated using the national definition of income and equivalence scale used. See Appendix of report for further details.</t>
    </r>
  </si>
  <si>
    <t>The calculation of the gender pay gap is under revision at EU level.</t>
  </si>
  <si>
    <t>EU: Imports of goods and services, 2004-2006</t>
  </si>
  <si>
    <t>EU: Exports of goods and services, 2004-2006</t>
  </si>
  <si>
    <t xml:space="preserve">EU: Direct investment flows, 2005-2006 </t>
  </si>
  <si>
    <t>EU: Current account balance, 2004-2006</t>
  </si>
  <si>
    <t>Ireland and EU: Gross fixed capital formation, 1997-2006</t>
  </si>
  <si>
    <t>EU: Gross fixed capital formation, 2004-2006</t>
  </si>
  <si>
    <t>Ireland and Eurozone: Public balance, 1997-2006</t>
  </si>
  <si>
    <r>
      <t xml:space="preserve">1 </t>
    </r>
    <r>
      <rPr>
        <sz val="8"/>
        <rFont val="Arial"/>
        <family val="2"/>
      </rPr>
      <t>QNHS (March-May, 1998-2007).</t>
    </r>
  </si>
  <si>
    <r>
      <t>Ireland: At-risk-of-poverty</t>
    </r>
    <r>
      <rPr>
        <b/>
        <vertAlign val="superscript"/>
        <sz val="8"/>
        <rFont val="Arial"/>
        <family val="2"/>
      </rPr>
      <t>1</t>
    </r>
    <r>
      <rPr>
        <b/>
        <sz val="8"/>
        <rFont val="Arial"/>
        <family val="2"/>
      </rPr>
      <t xml:space="preserve"> rate by age and sex, 2004-2006</t>
    </r>
  </si>
  <si>
    <t>2006</t>
  </si>
  <si>
    <t>Males 2006</t>
  </si>
  <si>
    <t>Females 2006</t>
  </si>
  <si>
    <r>
      <t>Ireland: Persons in consistent poverty</t>
    </r>
    <r>
      <rPr>
        <b/>
        <vertAlign val="superscript"/>
        <sz val="8"/>
        <rFont val="Arial"/>
        <family val="2"/>
      </rPr>
      <t>1,2</t>
    </r>
    <r>
      <rPr>
        <b/>
        <sz val="8"/>
        <rFont val="Arial"/>
        <family val="2"/>
      </rPr>
      <t xml:space="preserve"> by age and sex, 2004-2006</t>
    </r>
  </si>
  <si>
    <t>2007</t>
  </si>
  <si>
    <t>2004-2006</t>
  </si>
  <si>
    <t>Ireland: River water quality, 1987-2006</t>
  </si>
  <si>
    <t>Ireland and EU: Long-term unemployment rates, 1998-2007</t>
  </si>
  <si>
    <t>For Ireland, data refers to Q2 for each year.</t>
  </si>
  <si>
    <t>For Ireland, data refers to Q2 for each year. Aged 15 and over.</t>
  </si>
  <si>
    <r>
      <t>EU: Employment rate of workers aged 55-64 by sex</t>
    </r>
    <r>
      <rPr>
        <b/>
        <vertAlign val="superscript"/>
        <sz val="8"/>
        <rFont val="Arial"/>
        <family val="2"/>
      </rPr>
      <t>1</t>
    </r>
    <r>
      <rPr>
        <b/>
        <sz val="8"/>
        <rFont val="Arial"/>
        <family val="2"/>
      </rPr>
      <t>, 2006</t>
    </r>
  </si>
  <si>
    <r>
      <t>EU: Average exit age from the labour force by sex</t>
    </r>
    <r>
      <rPr>
        <b/>
        <vertAlign val="superscript"/>
        <sz val="8"/>
        <rFont val="Arial"/>
        <family val="2"/>
      </rPr>
      <t>1</t>
    </r>
    <r>
      <rPr>
        <b/>
        <sz val="8"/>
        <rFont val="Arial"/>
        <family val="2"/>
      </rPr>
      <t>, 2006</t>
    </r>
  </si>
  <si>
    <r>
      <t>Ireland: Early school leavers</t>
    </r>
    <r>
      <rPr>
        <b/>
        <vertAlign val="superscript"/>
        <sz val="8"/>
        <rFont val="Arial"/>
        <family val="2"/>
      </rPr>
      <t>1</t>
    </r>
    <r>
      <rPr>
        <b/>
        <sz val="8"/>
        <rFont val="Arial"/>
        <family val="2"/>
      </rPr>
      <t xml:space="preserve">  by labour force status, 2007</t>
    </r>
  </si>
  <si>
    <t>Ireland: Proportion of the population aged 20-64 with at least upper secondary education, 2007</t>
  </si>
  <si>
    <t>Ireland: Household composition, 1998-2007</t>
  </si>
  <si>
    <t>Ireland: Persons aged 65 and over living alone, 1998-2007</t>
  </si>
  <si>
    <t>EU 27=100</t>
  </si>
  <si>
    <t>Ireland and EU: Comparative price levels of final consumption by private households including indirect taxes, 1997-2006</t>
  </si>
  <si>
    <t>Comparative price levels of final consumption by private households including indirect taxes (EU27=100)</t>
  </si>
  <si>
    <t>EU: Comparative price levels of final consumption by private households including indirect taxes, 2004-2006</t>
  </si>
  <si>
    <t>Eurozone 13</t>
  </si>
  <si>
    <r>
      <t>SO</t>
    </r>
    <r>
      <rPr>
        <vertAlign val="subscript"/>
        <sz val="8"/>
        <rFont val="Arial"/>
        <family val="2"/>
      </rPr>
      <t>2</t>
    </r>
    <r>
      <rPr>
        <sz val="8"/>
        <rFont val="Arial"/>
        <family val="2"/>
      </rPr>
      <t xml:space="preserve"> equivalent per 1,000 tonnes of gas emitted, 1996-2005</t>
    </r>
  </si>
  <si>
    <t>Ireland: Acid rain precursor emissions, 1996-2005</t>
  </si>
  <si>
    <t>Data for graph and equivalence calculations</t>
  </si>
  <si>
    <r>
      <t>Ireland: Housing loans paid</t>
    </r>
    <r>
      <rPr>
        <b/>
        <vertAlign val="superscript"/>
        <sz val="8"/>
        <rFont val="Arial"/>
        <family val="2"/>
      </rPr>
      <t>1</t>
    </r>
    <r>
      <rPr>
        <b/>
        <sz val="8"/>
        <rFont val="Arial"/>
        <family val="2"/>
      </rPr>
      <t>, 1997-2006</t>
    </r>
  </si>
  <si>
    <t>Ireland: Non-capital public expenditure on health care, 1997-2006</t>
  </si>
  <si>
    <t>Source:  Eurostat LFS</t>
  </si>
  <si>
    <r>
      <t>Ireland: Persons aged 25-34 with 3rd level</t>
    </r>
    <r>
      <rPr>
        <b/>
        <vertAlign val="superscript"/>
        <sz val="8"/>
        <rFont val="Arial"/>
        <family val="2"/>
      </rPr>
      <t>1</t>
    </r>
    <r>
      <rPr>
        <b/>
        <sz val="8"/>
        <rFont val="Arial"/>
        <family val="2"/>
      </rPr>
      <t xml:space="preserve"> education, 1999-2007</t>
    </r>
  </si>
  <si>
    <t>?</t>
  </si>
  <si>
    <r>
      <t>Ireland: Lone parent families with children aged under 20 by sex of parent</t>
    </r>
    <r>
      <rPr>
        <b/>
        <vertAlign val="superscript"/>
        <sz val="8"/>
        <rFont val="Arial"/>
        <family val="2"/>
      </rPr>
      <t>1</t>
    </r>
    <r>
      <rPr>
        <b/>
        <sz val="8"/>
        <rFont val="Arial"/>
        <family val="2"/>
      </rPr>
      <t>, 1998-2007</t>
    </r>
  </si>
  <si>
    <r>
      <t xml:space="preserve">2 </t>
    </r>
    <r>
      <rPr>
        <sz val="8"/>
        <rFont val="Arial"/>
        <family val="0"/>
      </rPr>
      <t>QNHS (March-May, 1998-2007).</t>
    </r>
  </si>
  <si>
    <r>
      <t>Source: CSO QNHS</t>
    </r>
    <r>
      <rPr>
        <i/>
        <vertAlign val="superscript"/>
        <sz val="8"/>
        <rFont val="Arial"/>
        <family val="2"/>
      </rPr>
      <t>2</t>
    </r>
  </si>
  <si>
    <r>
      <t>1</t>
    </r>
    <r>
      <rPr>
        <sz val="8"/>
        <rFont val="Arial"/>
        <family val="2"/>
      </rPr>
      <t xml:space="preserve"> Refers to persons living as lone parents whose youngest child was less than 20 years of age.</t>
    </r>
  </si>
  <si>
    <r>
      <t>Ireland: Age dependency ratio, 1998-2007</t>
    </r>
    <r>
      <rPr>
        <b/>
        <vertAlign val="superscript"/>
        <sz val="8"/>
        <rFont val="Arial"/>
        <family val="2"/>
      </rPr>
      <t>1</t>
    </r>
  </si>
  <si>
    <t>Source: CSO Population and Migration estimates</t>
  </si>
  <si>
    <t>Projected number of children a woman will have</t>
  </si>
  <si>
    <t>2006/2007</t>
  </si>
  <si>
    <r>
      <t>Ireland: Student numbers</t>
    </r>
    <r>
      <rPr>
        <b/>
        <vertAlign val="superscript"/>
        <sz val="8"/>
        <rFont val="Arial"/>
        <family val="2"/>
      </rPr>
      <t>3</t>
    </r>
    <r>
      <rPr>
        <b/>
        <sz val="8"/>
        <rFont val="Arial"/>
        <family val="2"/>
      </rPr>
      <t xml:space="preserve"> by level, 1997-2007</t>
    </r>
  </si>
  <si>
    <r>
      <t>International: Bilateral euro</t>
    </r>
    <r>
      <rPr>
        <b/>
        <vertAlign val="superscript"/>
        <sz val="8"/>
        <rFont val="Arial"/>
        <family val="2"/>
      </rPr>
      <t>1</t>
    </r>
    <r>
      <rPr>
        <b/>
        <sz val="8"/>
        <rFont val="Arial"/>
        <family val="2"/>
      </rPr>
      <t xml:space="preserve"> exchange rates, 1999-2007</t>
    </r>
  </si>
  <si>
    <r>
      <t>Ireland: Dwelling unit completions, 1970-2007</t>
    </r>
    <r>
      <rPr>
        <b/>
        <vertAlign val="superscript"/>
        <sz val="8"/>
        <rFont val="Arial"/>
        <family val="2"/>
      </rPr>
      <t>1</t>
    </r>
  </si>
  <si>
    <r>
      <t xml:space="preserve"> Eurozone: Convergence of interest rates for loans to non-financial corporations up to one year</t>
    </r>
    <r>
      <rPr>
        <b/>
        <vertAlign val="superscript"/>
        <sz val="8"/>
        <rFont val="Arial"/>
        <family val="2"/>
      </rPr>
      <t>1</t>
    </r>
    <r>
      <rPr>
        <b/>
        <sz val="8"/>
        <rFont val="Arial"/>
        <family val="2"/>
      </rPr>
      <t>, 1998-2007</t>
    </r>
  </si>
  <si>
    <t>Source: Department of the Environment, Heritage and Local Government, CSO</t>
  </si>
  <si>
    <t>Ireland and EU: Unemployment rates, 1998-2007</t>
  </si>
  <si>
    <r>
      <t>Ireland and EU: Gross domestic expenditure on R&amp;D</t>
    </r>
    <r>
      <rPr>
        <b/>
        <vertAlign val="superscript"/>
        <sz val="8"/>
        <rFont val="Arial"/>
        <family val="2"/>
      </rPr>
      <t>1,2</t>
    </r>
    <r>
      <rPr>
        <b/>
        <sz val="8"/>
        <rFont val="Arial"/>
        <family val="2"/>
      </rPr>
      <t>, 1997-2006</t>
    </r>
  </si>
  <si>
    <t>Ireland and EU: European Patent Office applications, 1995-2004</t>
  </si>
  <si>
    <t>Note that increases in outward direct investment are shown with a negative sign.</t>
  </si>
  <si>
    <r>
      <t>2</t>
    </r>
    <r>
      <rPr>
        <sz val="8"/>
        <rFont val="Arial"/>
        <family val="2"/>
      </rPr>
      <t xml:space="preserve"> Investment in research and development made outside of Ireland by foreign companies with subsidiaries based in Ireland is not included in the figures for Ireland.</t>
    </r>
  </si>
  <si>
    <t>Ireland: Population distribution by age group, 1998-2007</t>
  </si>
  <si>
    <r>
      <t>Source: CSO Population estimates</t>
    </r>
    <r>
      <rPr>
        <i/>
        <vertAlign val="superscript"/>
        <sz val="8"/>
        <rFont val="Arial"/>
        <family val="2"/>
      </rPr>
      <t>1</t>
    </r>
  </si>
  <si>
    <t>EU 12 (from 2005)</t>
  </si>
  <si>
    <r>
      <t>Ireland: Immigration by country of origin, 1998-2007</t>
    </r>
    <r>
      <rPr>
        <b/>
        <vertAlign val="superscript"/>
        <sz val="8"/>
        <rFont val="Arial"/>
        <family val="2"/>
      </rPr>
      <t>1</t>
    </r>
  </si>
  <si>
    <t>Ireland: Numbers voting in Dáil elections, 1973-2007</t>
  </si>
  <si>
    <t>Ireland: Net official development assistance, 1997-2006</t>
  </si>
  <si>
    <t xml:space="preserve">Real HCI </t>
  </si>
  <si>
    <t>Nominal HCI</t>
  </si>
  <si>
    <r>
      <t>EU: Unemployment rates by sex, 2007</t>
    </r>
    <r>
      <rPr>
        <b/>
        <vertAlign val="superscript"/>
        <sz val="8"/>
        <rFont val="Arial"/>
        <family val="2"/>
      </rPr>
      <t>1</t>
    </r>
  </si>
  <si>
    <r>
      <t xml:space="preserve">1 </t>
    </r>
    <r>
      <rPr>
        <sz val="8"/>
        <rFont val="Arial"/>
        <family val="2"/>
      </rPr>
      <t>EU 27 value estimated. Portugal, Belgium, Hungary, Poland, Luxembourg, Slovakia and Iceland refer to 2005 data.</t>
    </r>
  </si>
  <si>
    <t>Ireland: Student performance on the combined reading, mathematical and scientific literacy scales, 2006</t>
  </si>
  <si>
    <t>Source: OECD</t>
  </si>
  <si>
    <t>EU: Student performance on the combined reading, mathematical and scientific literacy scales, 2006</t>
  </si>
  <si>
    <r>
      <t>1</t>
    </r>
    <r>
      <rPr>
        <sz val="8"/>
        <rFont val="Arial"/>
        <family val="2"/>
      </rPr>
      <t xml:space="preserve"> Road, rail and inland waterways, measured in tonne-km. EU 27 figures are Eurostat estimates. Break in EU series in 2004.</t>
    </r>
  </si>
  <si>
    <t>% female</t>
  </si>
  <si>
    <t>10.9</t>
  </si>
  <si>
    <t>INDICAT</t>
  </si>
  <si>
    <t>EN031 V.3.1: Volume of freight transport relative to GDP - Index of inland freight transport volume relative to GDP; measured in tonne-km / GDP (in constant 1995 Euro), 1995=100</t>
  </si>
  <si>
    <t>Kyoto 2008-2012 target</t>
  </si>
  <si>
    <t>Population 000s</t>
  </si>
  <si>
    <t>..</t>
  </si>
  <si>
    <t>EU 15 excluding U.K &amp; Ireland</t>
  </si>
  <si>
    <t>Population Estimates (Thousand) by Year, Age Group and Sex</t>
  </si>
  <si>
    <t>All Persons</t>
  </si>
  <si>
    <t>Gothenburg Protocol 2010 target</t>
  </si>
  <si>
    <t>Rest of World</t>
  </si>
  <si>
    <t>Age dependency ratio</t>
  </si>
  <si>
    <t>Old (65 &amp; over)</t>
  </si>
  <si>
    <t>100 Japanese yen</t>
  </si>
  <si>
    <t>PES</t>
  </si>
  <si>
    <t>At work</t>
  </si>
  <si>
    <t>Student</t>
  </si>
  <si>
    <t>Home duties</t>
  </si>
  <si>
    <t>Retired</t>
  </si>
  <si>
    <t>Ill/disabled</t>
  </si>
  <si>
    <t>female</t>
  </si>
  <si>
    <t>earnings</t>
  </si>
  <si>
    <t>as</t>
  </si>
  <si>
    <t>of</t>
  </si>
  <si>
    <t>male</t>
  </si>
  <si>
    <t>Number entitled to vote</t>
  </si>
  <si>
    <t>Votes recorded as percentage of number entitled to vote</t>
  </si>
  <si>
    <t>1996</t>
  </si>
  <si>
    <t>EU 25 (% of GDP)</t>
  </si>
  <si>
    <t>Ireland: Private cars under current licence, 1997-2006</t>
  </si>
  <si>
    <t>Source: Department of Transport</t>
  </si>
  <si>
    <t>Note: Number of private car at 31st December. Population based on CSO Population estimates for April of each year.</t>
  </si>
  <si>
    <t>cars per 1,000 population aged 15 and over</t>
  </si>
  <si>
    <t xml:space="preserve">Waste collected </t>
  </si>
  <si>
    <t>Waste landfilled</t>
  </si>
  <si>
    <t>000s tonnes</t>
  </si>
  <si>
    <t>After pensions and social transfers</t>
  </si>
  <si>
    <t>Risk reduction</t>
  </si>
  <si>
    <t>0-14</t>
  </si>
  <si>
    <t>15-64</t>
  </si>
  <si>
    <t>% of population</t>
  </si>
  <si>
    <t>% of cohort</t>
  </si>
  <si>
    <t xml:space="preserve">Eurozone </t>
  </si>
  <si>
    <t>PPS$ per capita</t>
  </si>
  <si>
    <t>3.10</t>
  </si>
  <si>
    <t>% of population aged 15-64</t>
  </si>
  <si>
    <t>Persons</t>
  </si>
  <si>
    <t>% of 55-64 age group</t>
  </si>
  <si>
    <t>years</t>
  </si>
  <si>
    <t>EU 15=100</t>
  </si>
  <si>
    <t>per hour worked</t>
  </si>
  <si>
    <t>per person employed</t>
  </si>
  <si>
    <t>Ireland (GDP)</t>
  </si>
  <si>
    <t>Ireland (GNI)</t>
  </si>
  <si>
    <t>Sex difference</t>
  </si>
  <si>
    <t>7.10</t>
  </si>
  <si>
    <t>000 persons</t>
  </si>
  <si>
    <t>0-14 years</t>
  </si>
  <si>
    <t>15-24 years</t>
  </si>
  <si>
    <t>25-44 years</t>
  </si>
  <si>
    <t>45-64 years</t>
  </si>
  <si>
    <t>65 years and over</t>
  </si>
  <si>
    <t>value of €1</t>
  </si>
  <si>
    <t>Source: International Institute for Democracy and Electoral Assistance</t>
  </si>
  <si>
    <t>Net ODA</t>
  </si>
  <si>
    <t>Source: WHO Heath for all database</t>
  </si>
  <si>
    <t>At birth</t>
  </si>
  <si>
    <t>At 65 years</t>
  </si>
  <si>
    <t>Period</t>
  </si>
  <si>
    <t>1925-1927</t>
  </si>
  <si>
    <t>1935-1937</t>
  </si>
  <si>
    <t>1940-1942</t>
  </si>
  <si>
    <t>1945-1947</t>
  </si>
  <si>
    <t>1950-1952</t>
  </si>
  <si>
    <t>1960-1962</t>
  </si>
  <si>
    <t>1965-1967</t>
  </si>
  <si>
    <t>1970-1972</t>
  </si>
  <si>
    <t>1978-1980</t>
  </si>
  <si>
    <t>1980-1982</t>
  </si>
  <si>
    <t>1985-1987</t>
  </si>
  <si>
    <t>1990-1992</t>
  </si>
  <si>
    <t>1995-1997</t>
  </si>
  <si>
    <t>2001-2003</t>
  </si>
  <si>
    <t>Source: CSO Vital Statistics</t>
  </si>
  <si>
    <r>
      <t>Sulphur dioxide (SO</t>
    </r>
    <r>
      <rPr>
        <b/>
        <vertAlign val="subscript"/>
        <sz val="8"/>
        <rFont val="Arial"/>
        <family val="2"/>
      </rPr>
      <t>2</t>
    </r>
    <r>
      <rPr>
        <b/>
        <sz val="8"/>
        <rFont val="Arial"/>
        <family val="2"/>
      </rPr>
      <t>)</t>
    </r>
  </si>
  <si>
    <r>
      <t>SO</t>
    </r>
    <r>
      <rPr>
        <i/>
        <vertAlign val="subscript"/>
        <sz val="8"/>
        <rFont val="Arial"/>
        <family val="2"/>
      </rPr>
      <t>2</t>
    </r>
    <r>
      <rPr>
        <i/>
        <sz val="8"/>
        <rFont val="Arial"/>
        <family val="2"/>
      </rPr>
      <t xml:space="preserve"> equivalent per 1,000 tonnes of gas emitted</t>
    </r>
  </si>
  <si>
    <r>
      <t>Nitrogen oxides (NO</t>
    </r>
    <r>
      <rPr>
        <b/>
        <vertAlign val="subscript"/>
        <sz val="8"/>
        <rFont val="Arial"/>
        <family val="2"/>
      </rPr>
      <t>x</t>
    </r>
    <r>
      <rPr>
        <b/>
        <sz val="8"/>
        <rFont val="Arial"/>
        <family val="2"/>
      </rPr>
      <t>)</t>
    </r>
  </si>
  <si>
    <r>
      <t>Ammonia (NH</t>
    </r>
    <r>
      <rPr>
        <b/>
        <vertAlign val="subscript"/>
        <sz val="8"/>
        <rFont val="Arial"/>
        <family val="2"/>
      </rPr>
      <t>3</t>
    </r>
    <r>
      <rPr>
        <b/>
        <sz val="8"/>
        <rFont val="Arial"/>
        <family val="2"/>
      </rPr>
      <t>)</t>
    </r>
  </si>
  <si>
    <t>Young and old</t>
  </si>
  <si>
    <t>000 families</t>
  </si>
  <si>
    <t>Male</t>
  </si>
  <si>
    <t>Female</t>
  </si>
  <si>
    <t>000 households with persons aged 65 and over</t>
  </si>
  <si>
    <t>Source: Eurostat, CSO Vital Statistics</t>
  </si>
  <si>
    <t>000 households</t>
  </si>
  <si>
    <t>persons</t>
  </si>
  <si>
    <t>Total households</t>
  </si>
  <si>
    <t>1 person households</t>
  </si>
  <si>
    <t>2 person households</t>
  </si>
  <si>
    <t>3 or more person households</t>
  </si>
  <si>
    <t>Average household size</t>
  </si>
  <si>
    <t>Ferrous, aluminium and other metals</t>
  </si>
  <si>
    <t>kg per person</t>
  </si>
  <si>
    <t>2001-2002</t>
  </si>
  <si>
    <t>2002-2003</t>
  </si>
  <si>
    <t>2003-2004</t>
  </si>
  <si>
    <t>2004-2005</t>
  </si>
  <si>
    <t>5.10</t>
  </si>
  <si>
    <t>Belgium</t>
  </si>
  <si>
    <t>Denmark</t>
  </si>
  <si>
    <t>Germany</t>
  </si>
  <si>
    <t>Greece</t>
  </si>
  <si>
    <t>Spain</t>
  </si>
  <si>
    <t>France</t>
  </si>
  <si>
    <t>Italy</t>
  </si>
  <si>
    <t>Luxembourg</t>
  </si>
  <si>
    <t>Households with a computer connected to the Internet</t>
  </si>
  <si>
    <t>% of all households with a computer connected to the Internet</t>
  </si>
  <si>
    <r>
      <t>Ireland: Private households with a computer connected to the Internet</t>
    </r>
    <r>
      <rPr>
        <b/>
        <vertAlign val="superscript"/>
        <sz val="8"/>
        <rFont val="Arial"/>
        <family val="2"/>
      </rPr>
      <t>1</t>
    </r>
    <r>
      <rPr>
        <b/>
        <sz val="8"/>
        <rFont val="Arial"/>
        <family val="2"/>
      </rPr>
      <t>, 1998-2007</t>
    </r>
  </si>
  <si>
    <r>
      <t>1</t>
    </r>
    <r>
      <rPr>
        <sz val="8"/>
        <rFont val="Arial"/>
        <family val="2"/>
      </rPr>
      <t xml:space="preserve"> Table 2.7 measures the number of households that have a computer connected to the Internet.</t>
    </r>
  </si>
  <si>
    <t>Table 2.8 measures all means a household may have of accessing the Internet.</t>
  </si>
  <si>
    <t>Netherlands</t>
  </si>
  <si>
    <t>current account balance as % of GDP</t>
  </si>
  <si>
    <t>per pupil/student in €PPS</t>
  </si>
  <si>
    <t>ISCED 1-3</t>
  </si>
  <si>
    <t>ISCED 1</t>
  </si>
  <si>
    <t>ISCED 2</t>
  </si>
  <si>
    <t>ISCED 3</t>
  </si>
  <si>
    <t>Source: Eurostat, CSO Balance of Payments</t>
  </si>
  <si>
    <t>Inward</t>
  </si>
  <si>
    <t>Outward</t>
  </si>
  <si>
    <t>exports as % of GDP</t>
  </si>
  <si>
    <t>imports as % of GDP</t>
  </si>
  <si>
    <t>Source: Eurostat, CSO National Accounts</t>
  </si>
  <si>
    <t>EU 25</t>
  </si>
  <si>
    <t>Norway</t>
  </si>
  <si>
    <t>Bulgaria</t>
  </si>
  <si>
    <t>Romania</t>
  </si>
  <si>
    <t>Slovakia</t>
  </si>
  <si>
    <t>GNI as % of GDP</t>
  </si>
  <si>
    <t>€b</t>
  </si>
  <si>
    <t>%</t>
  </si>
  <si>
    <t>€m</t>
  </si>
  <si>
    <t xml:space="preserve">Germany </t>
  </si>
  <si>
    <t>Iceland</t>
  </si>
  <si>
    <t>Switzerland</t>
  </si>
  <si>
    <t>Source: Environmental Protection Agency</t>
  </si>
  <si>
    <t>2008-2012 target</t>
  </si>
  <si>
    <t>Private cars per 1,000 population  aged 15 and over</t>
  </si>
  <si>
    <t xml:space="preserve">Private cars under current licence </t>
  </si>
  <si>
    <t>% of inland freight</t>
  </si>
  <si>
    <t>1995=100</t>
  </si>
  <si>
    <t>Unpolluted</t>
  </si>
  <si>
    <t>Source: Environment Protection Agency</t>
  </si>
  <si>
    <t>Material</t>
  </si>
  <si>
    <t>Paper</t>
  </si>
  <si>
    <t>Glass</t>
  </si>
  <si>
    <t>Plastic</t>
  </si>
  <si>
    <t>Textiles</t>
  </si>
  <si>
    <t>Quality</t>
  </si>
  <si>
    <t>Dublin</t>
  </si>
  <si>
    <t>Limerick</t>
  </si>
  <si>
    <t>Registered voters</t>
  </si>
  <si>
    <t>000s</t>
  </si>
  <si>
    <t>Source: Department of the Environment, Heritage and Local Government</t>
  </si>
  <si>
    <t xml:space="preserve">Luxembourg </t>
  </si>
  <si>
    <t>Source: CSO National Accounts</t>
  </si>
  <si>
    <t>:</t>
  </si>
  <si>
    <t>% of municipal waste</t>
  </si>
  <si>
    <t>% of labour force</t>
  </si>
  <si>
    <t>Garda Division</t>
  </si>
  <si>
    <t>Eastern</t>
  </si>
  <si>
    <t>Dublin Metropolitan</t>
  </si>
  <si>
    <t>Northern</t>
  </si>
  <si>
    <t>South Eastern</t>
  </si>
  <si>
    <t>Southern</t>
  </si>
  <si>
    <t>Western</t>
  </si>
  <si>
    <t>State</t>
  </si>
  <si>
    <t>Net migration</t>
  </si>
  <si>
    <t>Outward migration</t>
  </si>
  <si>
    <t>Inward migration</t>
  </si>
  <si>
    <t>Mathematical</t>
  </si>
  <si>
    <t>Scientific</t>
  </si>
  <si>
    <t>Reading literacy</t>
  </si>
  <si>
    <t>Mathematical literacy</t>
  </si>
  <si>
    <t>Scientific literacy</t>
  </si>
  <si>
    <t>OECD average</t>
  </si>
  <si>
    <t>All OECD countries</t>
  </si>
  <si>
    <t>1.10</t>
  </si>
  <si>
    <t>1.20</t>
  </si>
  <si>
    <t>US dollar</t>
  </si>
  <si>
    <t>Pound sterling</t>
  </si>
  <si>
    <t>Japanese Yen</t>
  </si>
  <si>
    <t>(Deflated by consumer prices)</t>
  </si>
  <si>
    <t>(Deflated by producer prices)</t>
  </si>
  <si>
    <t>1999Q1=100</t>
  </si>
  <si>
    <t>Source: European Central Bank</t>
  </si>
  <si>
    <t>Source: Central Bank, Financial Services Authority of Ireland</t>
  </si>
  <si>
    <t>Source: CSO EU SILC</t>
  </si>
  <si>
    <t xml:space="preserve">Source: CSO EU SILC </t>
  </si>
  <si>
    <t>Unemployment rate of persons aged 18-24 (%)</t>
  </si>
  <si>
    <t>Old             (65 &amp; over)</t>
  </si>
  <si>
    <t>per population aged 25-34</t>
  </si>
  <si>
    <t>Source: Eurostat, Forfás</t>
  </si>
  <si>
    <t>Source: Eurostat</t>
  </si>
  <si>
    <t>Source: Eurostat, CSO QNHS</t>
  </si>
  <si>
    <t>Source: Department of Education and Science, CSO</t>
  </si>
  <si>
    <t>1997/1998</t>
  </si>
  <si>
    <t>1998/1999</t>
  </si>
  <si>
    <t>1999/2000</t>
  </si>
  <si>
    <t>2000/2001</t>
  </si>
  <si>
    <t>2001/2002</t>
  </si>
  <si>
    <t>2002/2003</t>
  </si>
  <si>
    <t>Austria</t>
  </si>
  <si>
    <t>Portugal</t>
  </si>
  <si>
    <t>Finland</t>
  </si>
  <si>
    <t>Sweden</t>
  </si>
  <si>
    <t>United Kingdom</t>
  </si>
  <si>
    <t>Cyprus</t>
  </si>
  <si>
    <t>4.9</t>
  </si>
  <si>
    <t>4.11</t>
  </si>
  <si>
    <r>
      <t>Ireland and EU: Gender pay gap</t>
    </r>
    <r>
      <rPr>
        <b/>
        <vertAlign val="superscript"/>
        <sz val="8"/>
        <rFont val="Arial"/>
        <family val="2"/>
      </rPr>
      <t>1</t>
    </r>
    <r>
      <rPr>
        <b/>
        <sz val="8"/>
        <rFont val="Arial"/>
        <family val="2"/>
      </rPr>
      <t>, 1997-2006</t>
    </r>
  </si>
  <si>
    <r>
      <t>1</t>
    </r>
    <r>
      <rPr>
        <sz val="8"/>
        <rFont val="Arial"/>
        <family val="2"/>
      </rPr>
      <t xml:space="preserve"> All EU 27 figures are Eurostat estimates. 2004 and 2005 data for Ireland are provisional. Break in series for Ireland in 2003. See Appendix 1 for details of national data sources.</t>
    </r>
  </si>
  <si>
    <r>
      <t>1</t>
    </r>
    <r>
      <rPr>
        <sz val="8"/>
        <rFont val="Arial"/>
        <family val="2"/>
      </rPr>
      <t xml:space="preserve"> Break in data series due to change in data source from ECHP to EU SILC (see Appendix 1). EU 27 data are Eurostat estimates. 2006 data for Portugal, France, Belgium, Cyprus and Slovenia are provisional.</t>
    </r>
  </si>
  <si>
    <t>Czech Republic</t>
  </si>
  <si>
    <t>Estonia</t>
  </si>
  <si>
    <t>Hungary</t>
  </si>
  <si>
    <t>Lithuania</t>
  </si>
  <si>
    <t>Latvia</t>
  </si>
  <si>
    <t>Malta</t>
  </si>
  <si>
    <t>Poland</t>
  </si>
  <si>
    <t>Slovenia</t>
  </si>
  <si>
    <t>Country</t>
  </si>
  <si>
    <t xml:space="preserve"> </t>
  </si>
  <si>
    <t>Year</t>
  </si>
  <si>
    <t>GDP</t>
  </si>
  <si>
    <t>Ireland (% of GDP)</t>
  </si>
  <si>
    <t>Ireland (% of GNI)</t>
  </si>
  <si>
    <t>GNI</t>
  </si>
  <si>
    <t>% of GDP</t>
  </si>
  <si>
    <t>% of GNI</t>
  </si>
  <si>
    <t>Level</t>
  </si>
  <si>
    <t>First</t>
  </si>
  <si>
    <t>1998</t>
  </si>
  <si>
    <t>Third        (full-time)</t>
  </si>
  <si>
    <t>Third         (part-time)</t>
  </si>
  <si>
    <t>Source: Department of Education and Science</t>
  </si>
  <si>
    <r>
      <t>Loans of value up to</t>
    </r>
    <r>
      <rPr>
        <b/>
        <sz val="8"/>
        <rFont val="Arial"/>
        <family val="2"/>
      </rPr>
      <t xml:space="preserve"> €1m</t>
    </r>
  </si>
  <si>
    <t>Loans of value over €1m</t>
  </si>
  <si>
    <t>Loans of value up to €1m</t>
  </si>
  <si>
    <t>% of population aged 25-34</t>
  </si>
  <si>
    <t>65 &amp; over</t>
  </si>
  <si>
    <t>65+</t>
  </si>
  <si>
    <t>Unemployed</t>
  </si>
  <si>
    <t>Other</t>
  </si>
  <si>
    <t>Age group</t>
  </si>
  <si>
    <t>female earnings as % of average gross hourly male earnings</t>
  </si>
  <si>
    <t>Year of election</t>
  </si>
  <si>
    <t>Votes recorded</t>
  </si>
  <si>
    <t>% turnout</t>
  </si>
  <si>
    <t>1973</t>
  </si>
  <si>
    <t>1977</t>
  </si>
  <si>
    <t>1981</t>
  </si>
  <si>
    <r>
      <t>Ireland, EU and Eurozone</t>
    </r>
    <r>
      <rPr>
        <b/>
        <vertAlign val="superscript"/>
        <sz val="8"/>
        <rFont val="Arial"/>
        <family val="2"/>
      </rPr>
      <t>1</t>
    </r>
    <r>
      <rPr>
        <b/>
        <sz val="8"/>
        <rFont val="Arial"/>
        <family val="2"/>
      </rPr>
      <t>: General government consolidated gross debt, 1997-2006</t>
    </r>
  </si>
  <si>
    <r>
      <t>1</t>
    </r>
    <r>
      <rPr>
        <sz val="8"/>
        <rFont val="Arial"/>
        <family val="2"/>
      </rPr>
      <t xml:space="preserve"> On the 1</t>
    </r>
    <r>
      <rPr>
        <vertAlign val="superscript"/>
        <sz val="8"/>
        <rFont val="Arial"/>
        <family val="2"/>
      </rPr>
      <t>st</t>
    </r>
    <r>
      <rPr>
        <sz val="8"/>
        <rFont val="Arial"/>
        <family val="2"/>
      </rPr>
      <t xml:space="preserve"> of January 1999, the euro became the national currency of the 11 participating EU countries. Greece joined the euro currency on the 1</t>
    </r>
    <r>
      <rPr>
        <vertAlign val="superscript"/>
        <sz val="8"/>
        <rFont val="Arial"/>
        <family val="2"/>
      </rPr>
      <t>st</t>
    </r>
    <r>
      <rPr>
        <sz val="8"/>
        <rFont val="Arial"/>
        <family val="2"/>
      </rPr>
      <t xml:space="preserve"> January 2001. Slovenia joined the euro currency on the 1</t>
    </r>
    <r>
      <rPr>
        <vertAlign val="superscript"/>
        <sz val="8"/>
        <rFont val="Arial"/>
        <family val="2"/>
      </rPr>
      <t>st</t>
    </r>
    <r>
      <rPr>
        <sz val="8"/>
        <rFont val="Arial"/>
        <family val="2"/>
      </rPr>
      <t xml:space="preserve"> January 2007. Malta and Cyprus joined the euro currency on the 1</t>
    </r>
    <r>
      <rPr>
        <vertAlign val="superscript"/>
        <sz val="8"/>
        <rFont val="Arial"/>
        <family val="2"/>
      </rPr>
      <t>st</t>
    </r>
    <r>
      <rPr>
        <sz val="8"/>
        <rFont val="Arial"/>
        <family val="2"/>
      </rPr>
      <t xml:space="preserve"> January 2008.</t>
    </r>
  </si>
  <si>
    <t>Ireland: Harmonised competitiveness indicators, 1999-2007</t>
  </si>
  <si>
    <t>1982 (Feb)</t>
  </si>
  <si>
    <t>1982 (Nov)</t>
  </si>
  <si>
    <t>1987</t>
  </si>
  <si>
    <t>1989</t>
  </si>
  <si>
    <t>1992</t>
  </si>
  <si>
    <t>2002</t>
  </si>
  <si>
    <t>Slovak Republic</t>
  </si>
  <si>
    <t>1991-1994</t>
  </si>
  <si>
    <t>Source: OECD Development Co-operation Report</t>
  </si>
  <si>
    <t>Representative mortgage interest rate for building societies (%)</t>
  </si>
  <si>
    <t>1997</t>
  </si>
  <si>
    <t>Total</t>
  </si>
  <si>
    <t>% of all households</t>
  </si>
  <si>
    <t>Source: CSO QNHS</t>
  </si>
  <si>
    <t>% of households</t>
  </si>
  <si>
    <t>10.10</t>
  </si>
  <si>
    <t xml:space="preserve">% of population aged 25-34 </t>
  </si>
  <si>
    <t>Labour force status</t>
  </si>
  <si>
    <t>In employment</t>
  </si>
  <si>
    <t>% of age group</t>
  </si>
  <si>
    <t>20-24</t>
  </si>
  <si>
    <t>25-34</t>
  </si>
  <si>
    <t>35-44</t>
  </si>
  <si>
    <t>45-54</t>
  </si>
  <si>
    <t>55-64</t>
  </si>
  <si>
    <t>Unemployment rate of early school leavers (%)</t>
  </si>
  <si>
    <t>% of population aged 18-24</t>
  </si>
  <si>
    <t>Mean score of 15 year old students</t>
  </si>
  <si>
    <t>Literacy type</t>
  </si>
  <si>
    <t>Combined reading</t>
  </si>
  <si>
    <t>% of registered voters</t>
  </si>
  <si>
    <t>% of private households</t>
  </si>
  <si>
    <t>Owner-occupied</t>
  </si>
  <si>
    <t>Rented</t>
  </si>
  <si>
    <t>Source: CSO Census of Population</t>
  </si>
  <si>
    <t>New Houses</t>
  </si>
  <si>
    <t>Other houses</t>
  </si>
  <si>
    <t>Total Number</t>
  </si>
  <si>
    <t>Total value (€m)</t>
  </si>
  <si>
    <t>Average value of mortgage (€000)</t>
  </si>
  <si>
    <t>Eurozone</t>
  </si>
  <si>
    <t>Source: Eurostat LFS</t>
  </si>
  <si>
    <t>Real non-capital public expenditure</t>
  </si>
  <si>
    <t>% of category collected</t>
  </si>
  <si>
    <t>Non-capital public expenditure</t>
  </si>
  <si>
    <t>Total (€m)</t>
  </si>
  <si>
    <t>Ireland</t>
  </si>
  <si>
    <t>1990=100</t>
  </si>
  <si>
    <t>Natural increase</t>
  </si>
  <si>
    <t>Young (0-14)</t>
  </si>
  <si>
    <t>Source: Eurostat, Department of Education and Science</t>
  </si>
  <si>
    <t>% of channel length</t>
  </si>
  <si>
    <t>Cork</t>
  </si>
  <si>
    <t>micrograms per cubic metre</t>
  </si>
  <si>
    <t>Landfilled</t>
  </si>
  <si>
    <t>1992-1993</t>
  </si>
  <si>
    <t>1994-1995</t>
  </si>
  <si>
    <t>1996-1997</t>
  </si>
  <si>
    <t>1998-1999</t>
  </si>
  <si>
    <t>1999-2000</t>
  </si>
  <si>
    <t>2000-2001</t>
  </si>
  <si>
    <t>1987-1990</t>
  </si>
  <si>
    <t>1998-2000</t>
  </si>
  <si>
    <t>Slightly polluted</t>
  </si>
  <si>
    <t>Moderately polluted</t>
  </si>
  <si>
    <t>Seriously polluted</t>
  </si>
  <si>
    <t>Organic waste</t>
  </si>
  <si>
    <t>Females</t>
  </si>
  <si>
    <t>Males</t>
  </si>
  <si>
    <t>€000</t>
  </si>
  <si>
    <t>Source: Eurostat, CSO</t>
  </si>
  <si>
    <t>Source: Eurostat HICP</t>
  </si>
  <si>
    <r>
      <t>Source:  CSO QNHS</t>
    </r>
    <r>
      <rPr>
        <vertAlign val="superscript"/>
        <sz val="8"/>
        <rFont val="Arial"/>
        <family val="2"/>
      </rPr>
      <t>1</t>
    </r>
  </si>
  <si>
    <r>
      <t>1</t>
    </r>
    <r>
      <rPr>
        <b/>
        <sz val="8"/>
        <rFont val="Arial"/>
        <family val="2"/>
      </rPr>
      <t>Second</t>
    </r>
  </si>
  <si>
    <r>
      <t>2</t>
    </r>
    <r>
      <rPr>
        <b/>
        <sz val="8"/>
        <rFont val="Arial"/>
        <family val="2"/>
      </rPr>
      <t>Third</t>
    </r>
  </si>
  <si>
    <r>
      <t xml:space="preserve">1 </t>
    </r>
    <r>
      <rPr>
        <sz val="8"/>
        <rFont val="Arial"/>
        <family val="2"/>
      </rPr>
      <t>Second level includes further education (e.g. post-Leaving Certificate programmes).</t>
    </r>
  </si>
  <si>
    <r>
      <t>2</t>
    </r>
    <r>
      <rPr>
        <sz val="8"/>
        <rFont val="Arial"/>
        <family val="2"/>
      </rPr>
      <t xml:space="preserve"> Full-time equivalents.</t>
    </r>
  </si>
  <si>
    <r>
      <t>Eurozone: Interest rates</t>
    </r>
    <r>
      <rPr>
        <b/>
        <vertAlign val="superscript"/>
        <sz val="8"/>
        <rFont val="Arial"/>
        <family val="2"/>
      </rPr>
      <t>1,2</t>
    </r>
    <r>
      <rPr>
        <b/>
        <sz val="8"/>
        <rFont val="Arial"/>
        <family val="2"/>
      </rPr>
      <t xml:space="preserve"> for short-term loans (new business) to non-financial corporations, 2006-2007</t>
    </r>
  </si>
  <si>
    <t>Eurozone: Interest rates for household mortgages (new business), 2005-2007</t>
  </si>
  <si>
    <r>
      <t xml:space="preserve">3 </t>
    </r>
    <r>
      <rPr>
        <sz val="8"/>
        <rFont val="Arial"/>
        <family val="2"/>
      </rPr>
      <t>Only students in institutions which are aided by the Department of Education and Science are included in this table.</t>
    </r>
  </si>
  <si>
    <r>
      <t>Second</t>
    </r>
    <r>
      <rPr>
        <b/>
        <vertAlign val="superscript"/>
        <sz val="8"/>
        <rFont val="Arial"/>
        <family val="2"/>
      </rPr>
      <t>1</t>
    </r>
  </si>
  <si>
    <r>
      <t>1</t>
    </r>
    <r>
      <rPr>
        <sz val="8"/>
        <rFont val="Arial"/>
        <family val="2"/>
      </rPr>
      <t xml:space="preserve"> ‘Not stated’ replies excluded.</t>
    </r>
  </si>
  <si>
    <r>
      <t xml:space="preserve">1 </t>
    </r>
    <r>
      <rPr>
        <sz val="8"/>
        <rFont val="Arial"/>
        <family val="2"/>
      </rPr>
      <t>See Appendix 1 for note on revision to series.</t>
    </r>
  </si>
  <si>
    <t>number of murders</t>
  </si>
  <si>
    <t>Before pensions and social transfers</t>
  </si>
  <si>
    <t>After pensions only</t>
  </si>
  <si>
    <t>EU 15 (% of GDP)</t>
  </si>
  <si>
    <t>III.6.2: Financial market integration - convergence in bank lending rates - Loans to non-financial corporations up to 1 year. Coefficient of variation of annual interest rates across the EU Member States</t>
  </si>
  <si>
    <t>Euro-zone (12 countries)</t>
  </si>
  <si>
    <t>Ireland (% GDP)</t>
  </si>
  <si>
    <t>Ireland (% GNI)</t>
  </si>
  <si>
    <t>3% of GDP deficit limit under EMU Stability and Growth Pact</t>
  </si>
  <si>
    <t>time</t>
  </si>
  <si>
    <t>% change</t>
  </si>
  <si>
    <t> </t>
  </si>
  <si>
    <t>15 and Over</t>
  </si>
  <si>
    <t>Ratio</t>
  </si>
  <si>
    <t>% of population in region</t>
  </si>
  <si>
    <t>65 and Over</t>
  </si>
  <si>
    <t>UK</t>
  </si>
  <si>
    <t>USA</t>
  </si>
  <si>
    <t>Source: Development Co-operation Ireland , Dept of Foreign Affairs</t>
  </si>
  <si>
    <t>78. Gross national income at constant market prices</t>
  </si>
  <si>
    <r>
      <t>1</t>
    </r>
    <r>
      <rPr>
        <sz val="8"/>
        <rFont val="Arial"/>
        <family val="2"/>
      </rPr>
      <t xml:space="preserve"> Preliminary.</t>
    </r>
  </si>
  <si>
    <t>GNI per capita</t>
  </si>
  <si>
    <t>Public balance 1997-2005</t>
  </si>
  <si>
    <t>Men</t>
  </si>
  <si>
    <t>Women</t>
  </si>
  <si>
    <t>Difference</t>
  </si>
  <si>
    <t>1995 prices</t>
  </si>
  <si>
    <t>2005</t>
  </si>
  <si>
    <t>Source: CSO EU SILC Table 7</t>
  </si>
  <si>
    <t>Source: CSO Information Society and Telecommunications</t>
  </si>
  <si>
    <t>2004</t>
  </si>
  <si>
    <t>2004/2005</t>
  </si>
  <si>
    <t>e</t>
  </si>
  <si>
    <t>Estimated value</t>
  </si>
  <si>
    <t>Family/ Children</t>
  </si>
  <si>
    <t>Unemployment</t>
  </si>
  <si>
    <t>Sickness and disability</t>
  </si>
  <si>
    <t>Old age and survivors</t>
  </si>
  <si>
    <t>Housing &amp; social exclusion n.e.c.</t>
  </si>
  <si>
    <t>Total expenditure</t>
  </si>
  <si>
    <t>EU 15</t>
  </si>
  <si>
    <t>PPP per capita</t>
  </si>
  <si>
    <t>Population change</t>
  </si>
  <si>
    <t>% of GNI at current market prices</t>
  </si>
  <si>
    <t>Interim target (0.45% of GNI)</t>
  </si>
  <si>
    <t>UN target (0.7% of GNI)</t>
  </si>
  <si>
    <r>
      <t xml:space="preserve">1 </t>
    </r>
    <r>
      <rPr>
        <sz val="8"/>
        <rFont val="Arial"/>
        <family val="2"/>
      </rPr>
      <t>Measured in tonne-km / GDP (in constant 1995 Euro), 1995=100.</t>
    </r>
  </si>
  <si>
    <r>
      <t>Source: CSO QNHS</t>
    </r>
    <r>
      <rPr>
        <i/>
        <vertAlign val="superscript"/>
        <sz val="8"/>
        <rFont val="Arial"/>
        <family val="2"/>
      </rPr>
      <t>1</t>
    </r>
  </si>
  <si>
    <r>
      <t>1</t>
    </r>
    <r>
      <rPr>
        <sz val="8"/>
        <rFont val="Arial"/>
        <family val="2"/>
      </rPr>
      <t xml:space="preserve"> Rates shown are annual data.</t>
    </r>
  </si>
  <si>
    <r>
      <t>2</t>
    </r>
    <r>
      <rPr>
        <sz val="8"/>
        <rFont val="Arial"/>
        <family val="2"/>
      </rPr>
      <t xml:space="preserve"> Rates shown in this table cover both floating (variable) rates and rates fixed for up to one year.</t>
    </r>
  </si>
  <si>
    <r>
      <t>interest rate</t>
    </r>
    <r>
      <rPr>
        <i/>
        <vertAlign val="superscript"/>
        <sz val="8"/>
        <rFont val="Arial"/>
        <family val="2"/>
      </rPr>
      <t>1,2</t>
    </r>
  </si>
  <si>
    <r>
      <t xml:space="preserve">1 </t>
    </r>
    <r>
      <rPr>
        <sz val="8"/>
        <rFont val="Arial"/>
        <family val="2"/>
      </rPr>
      <t xml:space="preserve">These data contain an unquantified element of refinancing of existing mortgages (e.g. involving the redemption of an existing mortgage and its replacement with a mortgage from a different lender).  </t>
    </r>
  </si>
  <si>
    <r>
      <t>1</t>
    </r>
    <r>
      <rPr>
        <sz val="8"/>
        <rFont val="Arial"/>
        <family val="2"/>
      </rPr>
      <t xml:space="preserve"> Public and private.</t>
    </r>
  </si>
  <si>
    <t>2005/2006</t>
  </si>
  <si>
    <t>Generated</t>
  </si>
  <si>
    <t>% Landfilled</t>
  </si>
  <si>
    <t>Source: CSO Crime statistics</t>
  </si>
  <si>
    <r>
      <t xml:space="preserve">1 </t>
    </r>
    <r>
      <rPr>
        <sz val="8"/>
        <rFont val="Arial"/>
        <family val="2"/>
      </rPr>
      <t>2003-2005 figures based on the de facto population as described in the annual population estimates for April of each year. The 2006 figures are based on the usual resident population. The difference between the two figures is quite small.</t>
    </r>
  </si>
  <si>
    <t>Ireland: Murders recorded, 2003-2006</t>
  </si>
  <si>
    <r>
      <t>Eurozone 15</t>
    </r>
    <r>
      <rPr>
        <b/>
        <vertAlign val="superscript"/>
        <sz val="8"/>
        <rFont val="Arial"/>
        <family val="2"/>
      </rPr>
      <t>1</t>
    </r>
  </si>
  <si>
    <r>
      <t>1</t>
    </r>
    <r>
      <rPr>
        <sz val="8"/>
        <rFont val="Arial"/>
        <family val="2"/>
      </rPr>
      <t xml:space="preserve"> Eurozone and EU 27 data are extra-Eurozone and extra-EU 27 balances.</t>
    </r>
  </si>
</sst>
</file>

<file path=xl/styles.xml><?xml version="1.0" encoding="utf-8"?>
<styleSheet xmlns="http://schemas.openxmlformats.org/spreadsheetml/2006/main">
  <numFmts count="7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_-* #,##0.0_-;\-* #,##0.0_-;_-* &quot;-&quot;??_-;_-@_-"/>
    <numFmt numFmtId="171" formatCode="_-* #,##0_-;\-* #,##0_-;_-* &quot;-&quot;??_-;_-@_-"/>
    <numFmt numFmtId="172" formatCode="#,##0.0"/>
    <numFmt numFmtId="173" formatCode="_-* #,##0.0_-;\-* #,##0.0_-;_-* &quot;-&quot;?_-;_-@_-"/>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0.0%"/>
    <numFmt numFmtId="182" formatCode="_-* #,##0.000_-;\-* #,##0.000_-;_-* &quot;-&quot;??_-;_-@_-"/>
    <numFmt numFmtId="183" formatCode="_-* #,##0.0000_-;\-* #,##0.0000_-;_-* &quot;-&quot;??_-;_-@_-"/>
    <numFmt numFmtId="184" formatCode="_-* #,##0.000_-;\-* #,##0.000_-;_-* &quot;-&quot;???_-;_-@_-"/>
    <numFmt numFmtId="185" formatCode="#\ ##0_M;\-#\ ##0_M;&quot;-&quot;_M"/>
    <numFmt numFmtId="186" formatCode="General_)"/>
    <numFmt numFmtId="187" formatCode="_(* #,##0_);_(* \(#,##0\);_(* &quot;-&quot;??_);_(@_)"/>
    <numFmt numFmtId="188" formatCode="0.000000000"/>
    <numFmt numFmtId="189" formatCode="00000"/>
    <numFmt numFmtId="190" formatCode="??0"/>
    <numFmt numFmtId="191" formatCode="??0.0"/>
    <numFmt numFmtId="192" formatCode="?0"/>
    <numFmt numFmtId="193" formatCode="?0;\-?0"/>
    <numFmt numFmtId="194" formatCode="?0;?\-?0"/>
    <numFmt numFmtId="195" formatCode="??0;\-?0"/>
    <numFmt numFmtId="196" formatCode="??0;\-??0"/>
    <numFmt numFmtId="197" formatCode="?0.0"/>
    <numFmt numFmtId="198" formatCode="&quot;€&quot;#,##0.0"/>
    <numFmt numFmtId="199" formatCode="?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d\ mmm\ yy"/>
    <numFmt numFmtId="207" formatCode="000.00"/>
    <numFmt numFmtId="208" formatCode="0.000000000000"/>
    <numFmt numFmtId="209" formatCode="0."/>
    <numFmt numFmtId="210" formatCode="000.0000"/>
    <numFmt numFmtId="211" formatCode="&quot;Yes&quot;;&quot;Yes&quot;;&quot;No&quot;"/>
    <numFmt numFmtId="212" formatCode="&quot;True&quot;;&quot;True&quot;;&quot;False&quot;"/>
    <numFmt numFmtId="213" formatCode="&quot;On&quot;;&quot;On&quot;;&quot;Off&quot;"/>
    <numFmt numFmtId="214" formatCode="mmm\-yyyy"/>
    <numFmt numFmtId="215" formatCode="???0"/>
    <numFmt numFmtId="216" formatCode="?,??0"/>
    <numFmt numFmtId="217" formatCode="??,??0"/>
    <numFmt numFmtId="218" formatCode="#,##0.000"/>
    <numFmt numFmtId="219" formatCode="yyyy"/>
    <numFmt numFmtId="220" formatCode="#,##0.00_ ;\-#,##0.00\ "/>
    <numFmt numFmtId="221" formatCode="&quot;$&quot;#,##0_);\(&quot;$&quot;#,##0\)"/>
    <numFmt numFmtId="222" formatCode="#\ ###_M_M"/>
    <numFmt numFmtId="223" formatCode="0.00_m_m"/>
    <numFmt numFmtId="224" formatCode="_(* #\ ##0_);_(* \-#\ ##0_);_(&quot;..&quot;_)"/>
    <numFmt numFmtId="225" formatCode="_M@"/>
    <numFmt numFmtId="226" formatCode="#\ ###_m_m;\-#\ ###_m_m;.._m_m"/>
    <numFmt numFmtId="227" formatCode="0.00_m;\-0.00_m;&quot;-&quot;_m"/>
    <numFmt numFmtId="228" formatCode="_ * #,##0.0_ ;_ * \-#,##0.0_ ;_ * &quot;-&quot;_ ;_ @_ "/>
    <numFmt numFmtId="229" formatCode="#,##0.0_ ;\-#,##0.0\ "/>
    <numFmt numFmtId="230" formatCode="_ * #,##0.00_ ;_ * \-#,##0.00_ ;_ * &quot;-&quot;_ ;_ @_ "/>
    <numFmt numFmtId="231" formatCode="?????0"/>
    <numFmt numFmtId="232" formatCode="???,??0"/>
  </numFmts>
  <fonts count="52">
    <font>
      <sz val="10"/>
      <name val="Arial"/>
      <family val="0"/>
    </font>
    <font>
      <sz val="8"/>
      <name val="Arial"/>
      <family val="0"/>
    </font>
    <font>
      <u val="single"/>
      <sz val="10"/>
      <color indexed="12"/>
      <name val="Arial"/>
      <family val="0"/>
    </font>
    <font>
      <sz val="10"/>
      <name val="Courier"/>
      <family val="0"/>
    </font>
    <font>
      <b/>
      <sz val="8"/>
      <name val="Arial"/>
      <family val="2"/>
    </font>
    <font>
      <i/>
      <sz val="8"/>
      <name val="Arial"/>
      <family val="2"/>
    </font>
    <font>
      <sz val="8"/>
      <color indexed="12"/>
      <name val="Arial"/>
      <family val="2"/>
    </font>
    <font>
      <sz val="8"/>
      <color indexed="48"/>
      <name val="Arial"/>
      <family val="2"/>
    </font>
    <font>
      <b/>
      <i/>
      <sz val="8"/>
      <name val="Arial"/>
      <family val="2"/>
    </font>
    <font>
      <vertAlign val="superscript"/>
      <sz val="8"/>
      <name val="Arial"/>
      <family val="2"/>
    </font>
    <font>
      <b/>
      <sz val="8"/>
      <color indexed="10"/>
      <name val="Arial"/>
      <family val="2"/>
    </font>
    <font>
      <b/>
      <sz val="8"/>
      <color indexed="9"/>
      <name val="Arial"/>
      <family val="2"/>
    </font>
    <font>
      <sz val="10"/>
      <name val="Times New Roman"/>
      <family val="0"/>
    </font>
    <font>
      <u val="single"/>
      <sz val="10"/>
      <color indexed="36"/>
      <name val="Times New Roman"/>
      <family val="0"/>
    </font>
    <font>
      <u val="single"/>
      <sz val="10"/>
      <color indexed="12"/>
      <name val="Times New Roman"/>
      <family val="0"/>
    </font>
    <font>
      <sz val="8"/>
      <color indexed="10"/>
      <name val="Arial"/>
      <family val="2"/>
    </font>
    <font>
      <b/>
      <vertAlign val="superscript"/>
      <sz val="8"/>
      <name val="Arial"/>
      <family val="2"/>
    </font>
    <font>
      <i/>
      <vertAlign val="superscript"/>
      <sz val="8"/>
      <name val="Arial"/>
      <family val="2"/>
    </font>
    <font>
      <sz val="8"/>
      <name val="Times New Roman"/>
      <family val="0"/>
    </font>
    <font>
      <b/>
      <sz val="10"/>
      <color indexed="10"/>
      <name val="Arial"/>
      <family val="2"/>
    </font>
    <font>
      <b/>
      <sz val="8"/>
      <color indexed="48"/>
      <name val="Arial"/>
      <family val="2"/>
    </font>
    <font>
      <b/>
      <sz val="10"/>
      <color indexed="48"/>
      <name val="Arial"/>
      <family val="2"/>
    </font>
    <font>
      <b/>
      <sz val="8"/>
      <color indexed="53"/>
      <name val="Arial"/>
      <family val="2"/>
    </font>
    <font>
      <sz val="8"/>
      <color indexed="8"/>
      <name val="Arial"/>
      <family val="2"/>
    </font>
    <font>
      <sz val="9"/>
      <name val="Arial"/>
      <family val="2"/>
    </font>
    <font>
      <sz val="7"/>
      <name val="Arial"/>
      <family val="0"/>
    </font>
    <font>
      <b/>
      <sz val="10"/>
      <name val="Arial"/>
      <family val="2"/>
    </font>
    <font>
      <b/>
      <sz val="8"/>
      <name val="Times New Roman"/>
      <family val="1"/>
    </font>
    <font>
      <b/>
      <sz val="8"/>
      <color indexed="12"/>
      <name val="Arial"/>
      <family val="2"/>
    </font>
    <font>
      <i/>
      <vertAlign val="subscript"/>
      <sz val="8"/>
      <name val="Arial"/>
      <family val="2"/>
    </font>
    <font>
      <sz val="8"/>
      <name val="Helvetica"/>
      <family val="0"/>
    </font>
    <font>
      <b/>
      <vertAlign val="subscript"/>
      <sz val="8"/>
      <name val="Arial"/>
      <family val="2"/>
    </font>
    <font>
      <b/>
      <sz val="9"/>
      <color indexed="10"/>
      <name val="Arial"/>
      <family val="2"/>
    </font>
    <font>
      <b/>
      <sz val="10"/>
      <color indexed="12"/>
      <name val="Arial"/>
      <family val="2"/>
    </font>
    <font>
      <i/>
      <sz val="8"/>
      <color indexed="48"/>
      <name val="Arial"/>
      <family val="2"/>
    </font>
    <font>
      <b/>
      <sz val="9"/>
      <color indexed="12"/>
      <name val="Arial"/>
      <family val="2"/>
    </font>
    <font>
      <vertAlign val="subscript"/>
      <sz val="8"/>
      <name val="Arial"/>
      <family val="2"/>
    </font>
    <font>
      <sz val="8"/>
      <name val="SWISS"/>
      <family val="0"/>
    </font>
    <font>
      <sz val="8"/>
      <color indexed="8"/>
      <name val="SWISS"/>
      <family val="0"/>
    </font>
    <font>
      <sz val="10"/>
      <name val="Helvetica"/>
      <family val="2"/>
    </font>
    <font>
      <sz val="6.5"/>
      <name val="Arial"/>
      <family val="2"/>
    </font>
    <font>
      <b/>
      <sz val="8.5"/>
      <color indexed="8"/>
      <name val="SWISS"/>
      <family val="0"/>
    </font>
    <font>
      <vertAlign val="superscript"/>
      <sz val="8"/>
      <name val="swiss"/>
      <family val="0"/>
    </font>
    <font>
      <sz val="8"/>
      <name val="Switzerland"/>
      <family val="0"/>
    </font>
    <font>
      <b/>
      <sz val="8"/>
      <name val="Switzerland"/>
      <family val="2"/>
    </font>
    <font>
      <sz val="10"/>
      <color indexed="10"/>
      <name val="Arial"/>
      <family val="2"/>
    </font>
    <font>
      <b/>
      <sz val="8"/>
      <color indexed="8"/>
      <name val="SWISS"/>
      <family val="0"/>
    </font>
    <font>
      <b/>
      <sz val="8"/>
      <name val="SWISS"/>
      <family val="0"/>
    </font>
    <font>
      <b/>
      <sz val="8"/>
      <name val="Helvetica"/>
      <family val="2"/>
    </font>
    <font>
      <sz val="7.5"/>
      <name val="Arial"/>
      <family val="2"/>
    </font>
    <font>
      <sz val="8"/>
      <color indexed="9"/>
      <name val="Arial"/>
      <family val="2"/>
    </font>
    <font>
      <i/>
      <sz val="7.5"/>
      <name val="Arial"/>
      <family val="2"/>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0"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20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204" fontId="1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9" fontId="0" fillId="0" borderId="0" applyFont="0" applyFill="0" applyBorder="0" applyAlignment="0" applyProtection="0"/>
    <xf numFmtId="205" fontId="12"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6" fontId="3" fillId="0" borderId="0">
      <alignment/>
      <protection/>
    </xf>
    <xf numFmtId="186" fontId="3" fillId="0" borderId="0">
      <alignment/>
      <protection/>
    </xf>
    <xf numFmtId="0" fontId="1" fillId="0" borderId="0">
      <alignment/>
      <protection/>
    </xf>
    <xf numFmtId="0" fontId="0" fillId="0" borderId="0">
      <alignment/>
      <protection/>
    </xf>
    <xf numFmtId="0" fontId="0" fillId="0" borderId="0">
      <alignment/>
      <protection/>
    </xf>
    <xf numFmtId="0" fontId="12" fillId="0" borderId="0">
      <alignment/>
      <protection/>
    </xf>
    <xf numFmtId="0" fontId="25" fillId="0" borderId="0">
      <alignment/>
      <protection/>
    </xf>
    <xf numFmtId="9" fontId="0" fillId="0" borderId="0" applyFont="0" applyFill="0" applyBorder="0" applyAlignment="0" applyProtection="0"/>
  </cellStyleXfs>
  <cellXfs count="864">
    <xf numFmtId="0" fontId="0" fillId="0" borderId="0" xfId="0" applyAlignment="1">
      <alignment/>
    </xf>
    <xf numFmtId="0" fontId="4" fillId="0" borderId="0" xfId="0" applyFont="1" applyAlignment="1">
      <alignment/>
    </xf>
    <xf numFmtId="0" fontId="1" fillId="0" borderId="0" xfId="0" applyFont="1" applyAlignment="1">
      <alignment/>
    </xf>
    <xf numFmtId="0" fontId="1" fillId="0" borderId="1" xfId="0" applyFont="1" applyBorder="1" applyAlignment="1">
      <alignment/>
    </xf>
    <xf numFmtId="0" fontId="5" fillId="0" borderId="0" xfId="0" applyFont="1" applyAlignment="1">
      <alignment horizontal="right"/>
    </xf>
    <xf numFmtId="174" fontId="4" fillId="0" borderId="0" xfId="0" applyNumberFormat="1" applyFont="1" applyAlignment="1">
      <alignment/>
    </xf>
    <xf numFmtId="0" fontId="1" fillId="0" borderId="0" xfId="0" applyFont="1" applyAlignment="1">
      <alignment horizontal="right"/>
    </xf>
    <xf numFmtId="174" fontId="1" fillId="0" borderId="0" xfId="0" applyNumberFormat="1" applyFont="1" applyAlignment="1">
      <alignment/>
    </xf>
    <xf numFmtId="174" fontId="6"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4" fillId="0" borderId="0" xfId="0" applyFont="1" applyAlignment="1">
      <alignment/>
    </xf>
    <xf numFmtId="171" fontId="1" fillId="0" borderId="0" xfId="15" applyNumberFormat="1" applyFont="1" applyAlignment="1">
      <alignment/>
    </xf>
    <xf numFmtId="172" fontId="1" fillId="0" borderId="0" xfId="0" applyNumberFormat="1" applyFont="1" applyAlignment="1">
      <alignment/>
    </xf>
    <xf numFmtId="0" fontId="4" fillId="2" borderId="2" xfId="0" applyFont="1" applyFill="1" applyBorder="1" applyAlignment="1">
      <alignment horizontal="left" wrapText="1"/>
    </xf>
    <xf numFmtId="0" fontId="4" fillId="2" borderId="2" xfId="0" applyFont="1" applyFill="1" applyBorder="1" applyAlignment="1">
      <alignment horizontal="right" wrapText="1"/>
    </xf>
    <xf numFmtId="0" fontId="1" fillId="2" borderId="0" xfId="0" applyFont="1" applyFill="1" applyAlignment="1">
      <alignment horizontal="left"/>
    </xf>
    <xf numFmtId="0" fontId="1" fillId="2" borderId="3" xfId="0" applyFont="1" applyFill="1" applyBorder="1" applyAlignment="1">
      <alignment horizontal="left"/>
    </xf>
    <xf numFmtId="0" fontId="8" fillId="0" borderId="0" xfId="0" applyFont="1" applyAlignment="1">
      <alignment horizontal="right"/>
    </xf>
    <xf numFmtId="0" fontId="4" fillId="2" borderId="2" xfId="0" applyFont="1" applyFill="1" applyBorder="1" applyAlignment="1">
      <alignment/>
    </xf>
    <xf numFmtId="0" fontId="1" fillId="2" borderId="0" xfId="0" applyFont="1" applyFill="1" applyAlignment="1">
      <alignment/>
    </xf>
    <xf numFmtId="0" fontId="4" fillId="2" borderId="0" xfId="0" applyFont="1" applyFill="1" applyAlignment="1">
      <alignment/>
    </xf>
    <xf numFmtId="0" fontId="1" fillId="2" borderId="3" xfId="0" applyFont="1" applyFill="1" applyBorder="1" applyAlignment="1">
      <alignment/>
    </xf>
    <xf numFmtId="0" fontId="1" fillId="0" borderId="0" xfId="0" applyFont="1" applyAlignment="1">
      <alignment/>
    </xf>
    <xf numFmtId="0" fontId="10" fillId="0" borderId="0" xfId="0" applyFont="1" applyAlignment="1">
      <alignment/>
    </xf>
    <xf numFmtId="0" fontId="1" fillId="0" borderId="3" xfId="0" applyFont="1" applyBorder="1" applyAlignment="1">
      <alignment/>
    </xf>
    <xf numFmtId="172" fontId="5" fillId="0" borderId="0" xfId="0" applyNumberFormat="1" applyFont="1" applyAlignment="1">
      <alignment horizontal="right"/>
    </xf>
    <xf numFmtId="1" fontId="4" fillId="2" borderId="2" xfId="0" applyNumberFormat="1"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0" xfId="0" applyFont="1" applyAlignment="1">
      <alignment horizontal="left"/>
    </xf>
    <xf numFmtId="0" fontId="1" fillId="0" borderId="0" xfId="0" applyFont="1" applyBorder="1" applyAlignment="1">
      <alignment/>
    </xf>
    <xf numFmtId="0" fontId="5" fillId="0" borderId="0" xfId="0" applyFont="1" applyBorder="1" applyAlignment="1">
      <alignment horizontal="right"/>
    </xf>
    <xf numFmtId="0" fontId="9" fillId="0" borderId="0" xfId="0" applyFont="1" applyAlignment="1">
      <alignment/>
    </xf>
    <xf numFmtId="172" fontId="11" fillId="3" borderId="2" xfId="0" applyNumberFormat="1" applyFont="1" applyFill="1" applyBorder="1" applyAlignment="1">
      <alignment/>
    </xf>
    <xf numFmtId="0" fontId="11" fillId="3" borderId="2" xfId="0" applyFont="1" applyFill="1" applyBorder="1" applyAlignment="1">
      <alignment/>
    </xf>
    <xf numFmtId="0" fontId="9" fillId="0" borderId="0" xfId="0" applyFont="1" applyBorder="1" applyAlignment="1">
      <alignment/>
    </xf>
    <xf numFmtId="0" fontId="4" fillId="2" borderId="2" xfId="0" applyFont="1" applyFill="1" applyBorder="1" applyAlignment="1">
      <alignment horizontal="right"/>
    </xf>
    <xf numFmtId="1" fontId="1" fillId="2" borderId="0" xfId="0" applyNumberFormat="1" applyFont="1" applyFill="1" applyAlignment="1">
      <alignment horizontal="left"/>
    </xf>
    <xf numFmtId="0" fontId="0" fillId="0" borderId="0" xfId="0" applyBorder="1" applyAlignment="1">
      <alignment/>
    </xf>
    <xf numFmtId="0" fontId="4" fillId="2" borderId="3" xfId="0" applyFont="1" applyFill="1" applyBorder="1" applyAlignment="1">
      <alignment/>
    </xf>
    <xf numFmtId="0" fontId="4" fillId="2" borderId="2" xfId="0" applyFont="1" applyFill="1" applyBorder="1" applyAlignment="1">
      <alignment wrapText="1"/>
    </xf>
    <xf numFmtId="0" fontId="4" fillId="2" borderId="0" xfId="98" applyFont="1" applyFill="1" applyAlignment="1">
      <alignment horizontal="right"/>
      <protection/>
    </xf>
    <xf numFmtId="0" fontId="4" fillId="2" borderId="3" xfId="98" applyFont="1" applyFill="1" applyBorder="1" applyAlignment="1">
      <alignment horizontal="right" wrapText="1"/>
      <protection/>
    </xf>
    <xf numFmtId="0" fontId="1" fillId="4" borderId="0" xfId="98" applyFont="1" applyFill="1">
      <alignment/>
      <protection/>
    </xf>
    <xf numFmtId="0" fontId="5" fillId="4" borderId="0" xfId="98" applyFont="1" applyFill="1" applyAlignment="1">
      <alignment horizontal="right"/>
      <protection/>
    </xf>
    <xf numFmtId="0" fontId="1" fillId="2" borderId="0" xfId="98" applyFont="1" applyFill="1" applyAlignment="1">
      <alignment horizontal="left"/>
      <protection/>
    </xf>
    <xf numFmtId="0" fontId="1" fillId="2" borderId="0" xfId="98" applyFont="1" applyFill="1" applyBorder="1" applyAlignment="1">
      <alignment horizontal="left"/>
      <protection/>
    </xf>
    <xf numFmtId="0" fontId="4" fillId="2" borderId="0" xfId="98" applyFont="1" applyFill="1" applyAlignment="1">
      <alignment horizontal="left"/>
      <protection/>
    </xf>
    <xf numFmtId="0" fontId="1" fillId="2" borderId="3" xfId="98" applyFont="1" applyFill="1" applyBorder="1" applyAlignment="1">
      <alignment horizontal="left"/>
      <protection/>
    </xf>
    <xf numFmtId="0" fontId="4" fillId="0" borderId="0" xfId="76" applyFont="1" applyAlignment="1">
      <alignment horizontal="right"/>
      <protection/>
    </xf>
    <xf numFmtId="0" fontId="5" fillId="0" borderId="0" xfId="76" applyFont="1" applyAlignment="1">
      <alignment horizontal="right"/>
      <protection/>
    </xf>
    <xf numFmtId="0" fontId="4" fillId="0" borderId="0" xfId="76" applyFont="1">
      <alignment/>
      <protection/>
    </xf>
    <xf numFmtId="0" fontId="1" fillId="0" borderId="0" xfId="76" applyFont="1">
      <alignment/>
      <protection/>
    </xf>
    <xf numFmtId="174" fontId="1" fillId="0" borderId="0" xfId="76" applyNumberFormat="1" applyFont="1">
      <alignment/>
      <protection/>
    </xf>
    <xf numFmtId="0" fontId="1" fillId="0" borderId="0" xfId="76" applyFont="1" applyAlignment="1">
      <alignment horizontal="left"/>
      <protection/>
    </xf>
    <xf numFmtId="0" fontId="1" fillId="0" borderId="0" xfId="76" applyFont="1" applyAlignment="1">
      <alignment horizontal="right"/>
      <protection/>
    </xf>
    <xf numFmtId="0" fontId="11" fillId="3" borderId="2" xfId="76" applyFont="1" applyFill="1" applyBorder="1" applyAlignment="1">
      <alignment horizontal="right"/>
      <protection/>
    </xf>
    <xf numFmtId="0" fontId="1" fillId="2" borderId="0" xfId="0" applyFont="1" applyFill="1" applyBorder="1" applyAlignment="1">
      <alignment/>
    </xf>
    <xf numFmtId="49" fontId="4" fillId="0" borderId="0" xfId="76" applyNumberFormat="1" applyFont="1" applyAlignment="1">
      <alignment horizontal="right"/>
      <protection/>
    </xf>
    <xf numFmtId="174" fontId="1" fillId="0" borderId="0" xfId="76" applyNumberFormat="1" applyFont="1" applyAlignment="1">
      <alignment horizontal="right"/>
      <protection/>
    </xf>
    <xf numFmtId="49" fontId="1" fillId="0" borderId="0" xfId="76" applyNumberFormat="1" applyFont="1" applyAlignment="1">
      <alignment horizontal="right"/>
      <protection/>
    </xf>
    <xf numFmtId="0" fontId="4" fillId="2" borderId="2" xfId="76" applyFont="1" applyFill="1" applyBorder="1">
      <alignment/>
      <protection/>
    </xf>
    <xf numFmtId="171" fontId="1" fillId="0" borderId="0" xfId="15" applyNumberFormat="1" applyFont="1" applyAlignment="1">
      <alignment horizontal="right"/>
    </xf>
    <xf numFmtId="171" fontId="1" fillId="0" borderId="0" xfId="76" applyNumberFormat="1" applyFont="1" applyAlignment="1">
      <alignment horizontal="right"/>
      <protection/>
    </xf>
    <xf numFmtId="0" fontId="11" fillId="3" borderId="2" xfId="76" applyFont="1" applyFill="1" applyBorder="1">
      <alignment/>
      <protection/>
    </xf>
    <xf numFmtId="0" fontId="15" fillId="0" borderId="0" xfId="76" applyFont="1">
      <alignment/>
      <protection/>
    </xf>
    <xf numFmtId="0" fontId="1" fillId="0" borderId="0" xfId="0" applyFont="1" applyFill="1" applyBorder="1" applyAlignment="1">
      <alignment/>
    </xf>
    <xf numFmtId="174" fontId="1" fillId="0" borderId="0" xfId="0" applyNumberFormat="1" applyFont="1" applyFill="1" applyBorder="1" applyAlignment="1">
      <alignment horizontal="right"/>
    </xf>
    <xf numFmtId="0" fontId="4" fillId="0" borderId="0" xfId="54" applyFont="1">
      <alignment/>
      <protection/>
    </xf>
    <xf numFmtId="0" fontId="1" fillId="0" borderId="0" xfId="54">
      <alignment/>
      <protection/>
    </xf>
    <xf numFmtId="0" fontId="5" fillId="0" borderId="0" xfId="54" applyFont="1" applyAlignment="1">
      <alignment horizontal="right"/>
      <protection/>
    </xf>
    <xf numFmtId="0" fontId="4" fillId="2" borderId="4" xfId="54" applyFont="1" applyFill="1" applyBorder="1">
      <alignment/>
      <protection/>
    </xf>
    <xf numFmtId="0" fontId="4" fillId="2" borderId="3" xfId="54" applyFont="1" applyFill="1" applyBorder="1">
      <alignment/>
      <protection/>
    </xf>
    <xf numFmtId="0" fontId="4" fillId="2" borderId="3" xfId="54" applyFont="1" applyFill="1" applyBorder="1" applyAlignment="1">
      <alignment horizontal="right" vertical="top" wrapText="1"/>
      <protection/>
    </xf>
    <xf numFmtId="0" fontId="11" fillId="3" borderId="3" xfId="54" applyFont="1" applyFill="1" applyBorder="1" applyAlignment="1">
      <alignment horizontal="right" vertical="top" wrapText="1"/>
      <protection/>
    </xf>
    <xf numFmtId="172" fontId="4" fillId="2" borderId="2" xfId="0" applyNumberFormat="1" applyFont="1" applyFill="1" applyBorder="1" applyAlignment="1">
      <alignment horizontal="right"/>
    </xf>
    <xf numFmtId="0" fontId="4" fillId="0" borderId="0" xfId="75" applyFont="1">
      <alignment/>
      <protection/>
    </xf>
    <xf numFmtId="0" fontId="1" fillId="0" borderId="0" xfId="75">
      <alignment/>
      <protection/>
    </xf>
    <xf numFmtId="0" fontId="5" fillId="0" borderId="0" xfId="0" applyFont="1" applyAlignment="1">
      <alignment/>
    </xf>
    <xf numFmtId="0" fontId="18" fillId="0" borderId="0" xfId="98" applyFont="1">
      <alignment/>
      <protection/>
    </xf>
    <xf numFmtId="0" fontId="18" fillId="0" borderId="3" xfId="98" applyFont="1" applyBorder="1">
      <alignment/>
      <protection/>
    </xf>
    <xf numFmtId="1" fontId="11" fillId="3" borderId="2" xfId="0" applyNumberFormat="1" applyFont="1" applyFill="1" applyBorder="1" applyAlignment="1">
      <alignment/>
    </xf>
    <xf numFmtId="0" fontId="0" fillId="0" borderId="0" xfId="0" applyAlignment="1">
      <alignment wrapText="1"/>
    </xf>
    <xf numFmtId="0" fontId="4" fillId="2" borderId="0" xfId="0" applyFont="1" applyFill="1" applyBorder="1" applyAlignment="1">
      <alignment/>
    </xf>
    <xf numFmtId="0" fontId="4" fillId="0" borderId="0" xfId="98" applyFont="1">
      <alignment/>
      <protection/>
    </xf>
    <xf numFmtId="0" fontId="9" fillId="0" borderId="0" xfId="54" applyFont="1">
      <alignment/>
      <protection/>
    </xf>
    <xf numFmtId="2" fontId="1" fillId="0" borderId="0" xfId="0" applyNumberFormat="1" applyFont="1" applyAlignment="1">
      <alignment/>
    </xf>
    <xf numFmtId="0" fontId="15" fillId="0" borderId="0" xfId="0" applyFont="1" applyAlignment="1">
      <alignment wrapText="1"/>
    </xf>
    <xf numFmtId="49" fontId="1" fillId="2" borderId="3" xfId="0" applyNumberFormat="1" applyFont="1" applyFill="1" applyBorder="1" applyAlignment="1">
      <alignment horizontal="left"/>
    </xf>
    <xf numFmtId="174" fontId="1" fillId="0" borderId="0" xfId="0" applyNumberFormat="1" applyFont="1" applyFill="1" applyAlignment="1">
      <alignment horizontal="right"/>
    </xf>
    <xf numFmtId="0" fontId="5" fillId="0" borderId="0" xfId="0" applyFont="1" applyFill="1" applyAlignment="1">
      <alignment horizontal="right"/>
    </xf>
    <xf numFmtId="49" fontId="1" fillId="0" borderId="0" xfId="0" applyNumberFormat="1" applyFont="1" applyAlignment="1">
      <alignment horizontal="left"/>
    </xf>
    <xf numFmtId="0" fontId="4"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left"/>
    </xf>
    <xf numFmtId="174" fontId="1" fillId="0" borderId="0" xfId="0" applyNumberFormat="1" applyFont="1" applyFill="1" applyAlignment="1">
      <alignment/>
    </xf>
    <xf numFmtId="1" fontId="4" fillId="0" borderId="0" xfId="0" applyNumberFormat="1" applyFont="1" applyAlignment="1">
      <alignment/>
    </xf>
    <xf numFmtId="0" fontId="15" fillId="0" borderId="0" xfId="0" applyFont="1" applyAlignment="1">
      <alignment/>
    </xf>
    <xf numFmtId="0" fontId="4" fillId="0" borderId="0" xfId="0" applyFont="1" applyAlignment="1">
      <alignment horizontal="left"/>
    </xf>
    <xf numFmtId="174" fontId="5" fillId="0" borderId="0" xfId="0" applyNumberFormat="1" applyFont="1" applyAlignment="1">
      <alignment horizontal="right"/>
    </xf>
    <xf numFmtId="0" fontId="4" fillId="0" borderId="0" xfId="0" applyFont="1" applyAlignment="1">
      <alignment horizontal="center" vertical="center" wrapText="1"/>
    </xf>
    <xf numFmtId="49" fontId="4" fillId="0" borderId="0" xfId="57" applyNumberFormat="1" applyFont="1" applyAlignment="1">
      <alignment horizontal="left"/>
      <protection/>
    </xf>
    <xf numFmtId="0" fontId="1" fillId="0" borderId="0" xfId="57">
      <alignment/>
      <protection/>
    </xf>
    <xf numFmtId="0" fontId="5" fillId="0" borderId="0" xfId="57" applyFont="1" applyAlignment="1">
      <alignment horizontal="right"/>
      <protection/>
    </xf>
    <xf numFmtId="0" fontId="1" fillId="2" borderId="0" xfId="57" applyFill="1" applyAlignment="1">
      <alignment horizontal="left"/>
      <protection/>
    </xf>
    <xf numFmtId="0" fontId="1" fillId="2" borderId="0" xfId="57" applyFill="1" applyBorder="1" applyAlignment="1">
      <alignment horizontal="left"/>
      <protection/>
    </xf>
    <xf numFmtId="0" fontId="9" fillId="0" borderId="0" xfId="57" applyFont="1" applyBorder="1">
      <alignment/>
      <protection/>
    </xf>
    <xf numFmtId="0" fontId="1" fillId="0" borderId="0" xfId="57" applyBorder="1">
      <alignment/>
      <protection/>
    </xf>
    <xf numFmtId="0" fontId="4" fillId="0" borderId="0" xfId="80" applyFont="1">
      <alignment/>
      <protection/>
    </xf>
    <xf numFmtId="0" fontId="1" fillId="0" borderId="0" xfId="80">
      <alignment/>
      <protection/>
    </xf>
    <xf numFmtId="0" fontId="5" fillId="0" borderId="0" xfId="80" applyFont="1" applyAlignment="1">
      <alignment horizontal="right"/>
      <protection/>
    </xf>
    <xf numFmtId="0" fontId="4" fillId="2" borderId="2" xfId="80" applyFont="1" applyFill="1" applyBorder="1">
      <alignment/>
      <protection/>
    </xf>
    <xf numFmtId="0" fontId="11" fillId="3" borderId="2" xfId="80" applyFont="1" applyFill="1" applyBorder="1">
      <alignment/>
      <protection/>
    </xf>
    <xf numFmtId="0" fontId="4" fillId="2" borderId="3" xfId="80" applyFont="1" applyFill="1" applyBorder="1" applyAlignment="1">
      <alignment horizontal="left"/>
      <protection/>
    </xf>
    <xf numFmtId="174" fontId="5" fillId="0" borderId="0" xfId="80" applyNumberFormat="1" applyFont="1" applyAlignment="1">
      <alignment horizontal="right"/>
      <protection/>
    </xf>
    <xf numFmtId="0" fontId="1" fillId="0" borderId="0" xfId="80" applyFont="1">
      <alignment/>
      <protection/>
    </xf>
    <xf numFmtId="0" fontId="1" fillId="0" borderId="0" xfId="80" applyFont="1" applyAlignment="1">
      <alignment horizontal="center"/>
      <protection/>
    </xf>
    <xf numFmtId="0" fontId="1" fillId="0" borderId="0" xfId="80" applyFont="1" applyAlignment="1">
      <alignment horizontal="left"/>
      <protection/>
    </xf>
    <xf numFmtId="174" fontId="1" fillId="0" borderId="0" xfId="80" applyNumberFormat="1" applyFont="1" applyAlignment="1">
      <alignment horizontal="left"/>
      <protection/>
    </xf>
    <xf numFmtId="49" fontId="4" fillId="0" borderId="0" xfId="79" applyNumberFormat="1" applyFont="1" applyAlignment="1">
      <alignment horizontal="left"/>
      <protection/>
    </xf>
    <xf numFmtId="0" fontId="1" fillId="0" borderId="0" xfId="79" applyFont="1">
      <alignment/>
      <protection/>
    </xf>
    <xf numFmtId="172" fontId="4" fillId="0" borderId="0" xfId="79" applyNumberFormat="1" applyFont="1">
      <alignment/>
      <protection/>
    </xf>
    <xf numFmtId="0" fontId="5" fillId="0" borderId="0" xfId="79" applyFont="1" applyAlignment="1">
      <alignment horizontal="right"/>
      <protection/>
    </xf>
    <xf numFmtId="0" fontId="4" fillId="0" borderId="0" xfId="79" applyFont="1" applyAlignment="1">
      <alignment horizontal="left"/>
      <protection/>
    </xf>
    <xf numFmtId="0" fontId="1" fillId="0" borderId="0" xfId="79" applyFont="1" applyAlignment="1">
      <alignment horizontal="left"/>
      <protection/>
    </xf>
    <xf numFmtId="174" fontId="1" fillId="0" borderId="0" xfId="0" applyNumberFormat="1" applyFont="1" applyBorder="1" applyAlignment="1">
      <alignment/>
    </xf>
    <xf numFmtId="0" fontId="1" fillId="0" borderId="0" xfId="79">
      <alignment/>
      <protection/>
    </xf>
    <xf numFmtId="0" fontId="24" fillId="0" borderId="0" xfId="79" applyFont="1">
      <alignment/>
      <protection/>
    </xf>
    <xf numFmtId="0" fontId="1" fillId="0" borderId="0" xfId="0" applyFont="1" applyFill="1" applyBorder="1" applyAlignment="1">
      <alignment horizontal="left" wrapText="1"/>
    </xf>
    <xf numFmtId="174" fontId="1" fillId="0" borderId="0" xfId="0" applyNumberFormat="1" applyFont="1" applyFill="1" applyBorder="1" applyAlignment="1">
      <alignment/>
    </xf>
    <xf numFmtId="0" fontId="1" fillId="0" borderId="0" xfId="80" applyAlignment="1">
      <alignment horizontal="right"/>
      <protection/>
    </xf>
    <xf numFmtId="0" fontId="9" fillId="0" borderId="0" xfId="80" applyFont="1">
      <alignment/>
      <protection/>
    </xf>
    <xf numFmtId="0" fontId="11" fillId="3" borderId="2" xfId="0" applyFont="1" applyFill="1" applyBorder="1" applyAlignment="1">
      <alignment horizontal="right" wrapText="1"/>
    </xf>
    <xf numFmtId="0" fontId="22" fillId="0" borderId="0" xfId="0" applyFont="1" applyAlignment="1">
      <alignment/>
    </xf>
    <xf numFmtId="0" fontId="4" fillId="0" borderId="0" xfId="91" applyFont="1">
      <alignment/>
      <protection/>
    </xf>
    <xf numFmtId="0" fontId="1" fillId="0" borderId="0" xfId="91">
      <alignment/>
      <protection/>
    </xf>
    <xf numFmtId="0" fontId="5" fillId="0" borderId="0" xfId="91" applyFont="1" applyAlignment="1">
      <alignment horizontal="right"/>
      <protection/>
    </xf>
    <xf numFmtId="0" fontId="4" fillId="2" borderId="2" xfId="91" applyFont="1" applyFill="1" applyBorder="1">
      <alignment/>
      <protection/>
    </xf>
    <xf numFmtId="0" fontId="4" fillId="2" borderId="2" xfId="91" applyFont="1" applyFill="1" applyBorder="1" applyAlignment="1">
      <alignment horizontal="right" wrapText="1"/>
      <protection/>
    </xf>
    <xf numFmtId="0" fontId="11" fillId="3" borderId="2" xfId="91" applyFont="1" applyFill="1" applyBorder="1" applyAlignment="1">
      <alignment horizontal="right" wrapText="1"/>
      <protection/>
    </xf>
    <xf numFmtId="0" fontId="4" fillId="0" borderId="0" xfId="0" applyFont="1" applyAlignment="1">
      <alignment horizontal="right" vertical="top" wrapText="1"/>
    </xf>
    <xf numFmtId="3" fontId="1" fillId="0" borderId="0" xfId="0" applyNumberFormat="1" applyFont="1" applyBorder="1" applyAlignment="1">
      <alignment/>
    </xf>
    <xf numFmtId="0" fontId="4" fillId="2" borderId="2" xfId="0" applyFont="1" applyFill="1" applyBorder="1" applyAlignment="1">
      <alignment horizontal="right" vertical="top" wrapText="1"/>
    </xf>
    <xf numFmtId="49" fontId="1" fillId="2" borderId="0" xfId="0" applyNumberFormat="1" applyFont="1" applyFill="1" applyAlignment="1">
      <alignment horizontal="left"/>
    </xf>
    <xf numFmtId="0" fontId="4"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wrapText="1"/>
    </xf>
    <xf numFmtId="171" fontId="1" fillId="0" borderId="0" xfId="15" applyNumberFormat="1" applyFont="1" applyBorder="1" applyAlignment="1">
      <alignment/>
    </xf>
    <xf numFmtId="0" fontId="1" fillId="0" borderId="0" xfId="0" applyFont="1" applyBorder="1" applyAlignment="1">
      <alignment/>
    </xf>
    <xf numFmtId="0" fontId="1" fillId="0" borderId="0" xfId="0" applyFont="1" applyBorder="1" applyAlignment="1">
      <alignment horizontal="left"/>
    </xf>
    <xf numFmtId="170" fontId="1" fillId="0" borderId="0" xfId="15" applyNumberFormat="1" applyFont="1" applyBorder="1" applyAlignment="1">
      <alignment/>
    </xf>
    <xf numFmtId="0" fontId="1" fillId="2" borderId="0" xfId="0" applyFont="1" applyFill="1" applyBorder="1" applyAlignment="1">
      <alignment horizontal="left"/>
    </xf>
    <xf numFmtId="0" fontId="1" fillId="0" borderId="0" xfId="0" applyFont="1" applyBorder="1" applyAlignment="1">
      <alignment wrapText="1"/>
    </xf>
    <xf numFmtId="0" fontId="1" fillId="0" borderId="3" xfId="0" applyFont="1" applyBorder="1" applyAlignment="1">
      <alignment/>
    </xf>
    <xf numFmtId="220" fontId="1" fillId="0" borderId="0" xfId="0" applyNumberFormat="1" applyFont="1" applyBorder="1" applyAlignment="1">
      <alignment horizontal="right"/>
    </xf>
    <xf numFmtId="172" fontId="4" fillId="0" borderId="0" xfId="0" applyNumberFormat="1" applyFont="1" applyFill="1" applyBorder="1" applyAlignment="1">
      <alignment horizontal="left"/>
    </xf>
    <xf numFmtId="172" fontId="1" fillId="0" borderId="0" xfId="0" applyNumberFormat="1" applyFont="1" applyFill="1" applyBorder="1" applyAlignment="1">
      <alignment horizontal="left"/>
    </xf>
    <xf numFmtId="172" fontId="1" fillId="0" borderId="0" xfId="0" applyNumberFormat="1" applyFont="1" applyFill="1" applyBorder="1" applyAlignment="1">
      <alignment/>
    </xf>
    <xf numFmtId="2" fontId="1" fillId="0" borderId="0" xfId="0" applyNumberFormat="1" applyFont="1" applyFill="1" applyBorder="1" applyAlignment="1">
      <alignment/>
    </xf>
    <xf numFmtId="172" fontId="5" fillId="0" borderId="0" xfId="0" applyNumberFormat="1" applyFont="1" applyFill="1" applyBorder="1" applyAlignment="1">
      <alignment horizontal="right"/>
    </xf>
    <xf numFmtId="0" fontId="1" fillId="0" borderId="0" xfId="0" applyFont="1" applyFill="1" applyBorder="1" applyAlignment="1">
      <alignment/>
    </xf>
    <xf numFmtId="172" fontId="4" fillId="2" borderId="4" xfId="0" applyNumberFormat="1" applyFont="1" applyFill="1" applyBorder="1" applyAlignment="1">
      <alignment horizontal="left"/>
    </xf>
    <xf numFmtId="172" fontId="4" fillId="2" borderId="3" xfId="0" applyNumberFormat="1" applyFont="1" applyFill="1" applyBorder="1" applyAlignment="1">
      <alignment horizontal="left" wrapText="1"/>
    </xf>
    <xf numFmtId="172" fontId="4" fillId="2" borderId="3" xfId="0" applyNumberFormat="1" applyFont="1" applyFill="1" applyBorder="1" applyAlignment="1">
      <alignment horizontal="right" wrapText="1"/>
    </xf>
    <xf numFmtId="172" fontId="16" fillId="2" borderId="3" xfId="0" applyNumberFormat="1" applyFont="1" applyFill="1" applyBorder="1" applyAlignment="1">
      <alignment horizontal="right" wrapText="1"/>
    </xf>
    <xf numFmtId="1" fontId="1" fillId="2" borderId="0" xfId="0" applyNumberFormat="1" applyFont="1" applyFill="1" applyBorder="1" applyAlignment="1">
      <alignment horizontal="left"/>
    </xf>
    <xf numFmtId="3" fontId="1" fillId="0" borderId="0" xfId="0" applyNumberFormat="1" applyFont="1" applyFill="1" applyBorder="1" applyAlignment="1">
      <alignment/>
    </xf>
    <xf numFmtId="1" fontId="1" fillId="2" borderId="3" xfId="0" applyNumberFormat="1" applyFont="1" applyFill="1" applyBorder="1" applyAlignment="1">
      <alignment horizontal="left"/>
    </xf>
    <xf numFmtId="0" fontId="1" fillId="0" borderId="0" xfId="0" applyFont="1" applyFill="1" applyBorder="1" applyAlignment="1">
      <alignment horizontal="left"/>
    </xf>
    <xf numFmtId="171" fontId="5" fillId="0" borderId="0" xfId="0" applyNumberFormat="1" applyFont="1" applyFill="1" applyBorder="1" applyAlignment="1">
      <alignment horizontal="right"/>
    </xf>
    <xf numFmtId="0" fontId="4" fillId="0" borderId="0" xfId="0" applyFont="1" applyFill="1" applyBorder="1" applyAlignment="1">
      <alignment horizontal="left"/>
    </xf>
    <xf numFmtId="172" fontId="1" fillId="0" borderId="0" xfId="0" applyNumberFormat="1" applyFont="1" applyFill="1" applyBorder="1" applyAlignment="1">
      <alignment/>
    </xf>
    <xf numFmtId="171" fontId="1" fillId="0" borderId="0" xfId="0" applyNumberFormat="1" applyFont="1" applyFill="1" applyBorder="1" applyAlignment="1">
      <alignment/>
    </xf>
    <xf numFmtId="43" fontId="1" fillId="0" borderId="0" xfId="15" applyFon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wrapText="1"/>
    </xf>
    <xf numFmtId="3" fontId="1" fillId="0" borderId="0" xfId="15" applyNumberFormat="1" applyFont="1" applyFill="1" applyBorder="1" applyAlignment="1">
      <alignment/>
    </xf>
    <xf numFmtId="171" fontId="1" fillId="0" borderId="0" xfId="0" applyNumberFormat="1" applyFont="1" applyFill="1" applyBorder="1" applyAlignment="1">
      <alignment/>
    </xf>
    <xf numFmtId="0" fontId="1" fillId="2" borderId="4" xfId="0" applyFont="1" applyFill="1" applyBorder="1" applyAlignment="1">
      <alignment horizontal="left"/>
    </xf>
    <xf numFmtId="0" fontId="4" fillId="2" borderId="3" xfId="0" applyFont="1" applyFill="1" applyBorder="1" applyAlignment="1">
      <alignment horizontal="left" wrapText="1"/>
    </xf>
    <xf numFmtId="3" fontId="5" fillId="0" borderId="0" xfId="0" applyNumberFormat="1" applyFont="1" applyBorder="1" applyAlignment="1">
      <alignment horizontal="right" wrapText="1"/>
    </xf>
    <xf numFmtId="1" fontId="4" fillId="2" borderId="5" xfId="0" applyNumberFormat="1" applyFont="1" applyFill="1" applyBorder="1" applyAlignment="1">
      <alignment horizontal="right"/>
    </xf>
    <xf numFmtId="0" fontId="11" fillId="3" borderId="2" xfId="0" applyFont="1" applyFill="1" applyBorder="1" applyAlignment="1">
      <alignment horizontal="right"/>
    </xf>
    <xf numFmtId="0" fontId="4" fillId="0" borderId="0" xfId="0" applyFont="1" applyFill="1" applyBorder="1" applyAlignment="1">
      <alignment/>
    </xf>
    <xf numFmtId="49" fontId="4" fillId="0" borderId="0" xfId="59" applyNumberFormat="1" applyFont="1" applyAlignment="1">
      <alignment horizontal="left"/>
      <protection/>
    </xf>
    <xf numFmtId="0" fontId="1" fillId="0" borderId="0" xfId="59">
      <alignment/>
      <protection/>
    </xf>
    <xf numFmtId="0" fontId="5" fillId="0" borderId="0" xfId="59" applyFont="1" applyAlignment="1">
      <alignment horizontal="right"/>
      <protection/>
    </xf>
    <xf numFmtId="0" fontId="1" fillId="2" borderId="0" xfId="59" applyFill="1" applyAlignment="1">
      <alignment horizontal="left"/>
      <protection/>
    </xf>
    <xf numFmtId="0" fontId="1" fillId="2" borderId="0" xfId="59" applyFill="1" applyBorder="1" applyAlignment="1">
      <alignment horizontal="left"/>
      <protection/>
    </xf>
    <xf numFmtId="0" fontId="9" fillId="0" borderId="0" xfId="59" applyFont="1">
      <alignment/>
      <protection/>
    </xf>
    <xf numFmtId="0" fontId="4" fillId="0" borderId="0" xfId="59" applyFont="1">
      <alignment/>
      <protection/>
    </xf>
    <xf numFmtId="0" fontId="4" fillId="2" borderId="4" xfId="0" applyFont="1" applyFill="1" applyBorder="1" applyAlignment="1">
      <alignment/>
    </xf>
    <xf numFmtId="1" fontId="1" fillId="0" borderId="0" xfId="0" applyNumberFormat="1" applyFont="1" applyBorder="1" applyAlignment="1">
      <alignment/>
    </xf>
    <xf numFmtId="1" fontId="1" fillId="0" borderId="0" xfId="0" applyNumberFormat="1" applyFont="1" applyAlignment="1">
      <alignment/>
    </xf>
    <xf numFmtId="0" fontId="9" fillId="0" borderId="0" xfId="59" applyFont="1" applyBorder="1">
      <alignment/>
      <protection/>
    </xf>
    <xf numFmtId="0" fontId="1" fillId="2" borderId="0" xfId="59" applyFont="1" applyFill="1">
      <alignment/>
      <protection/>
    </xf>
    <xf numFmtId="0" fontId="1" fillId="2" borderId="0" xfId="59" applyFill="1">
      <alignment/>
      <protection/>
    </xf>
    <xf numFmtId="0" fontId="4" fillId="2" borderId="3" xfId="0" applyFont="1" applyFill="1" applyBorder="1" applyAlignment="1">
      <alignment horizontal="right" wrapText="1"/>
    </xf>
    <xf numFmtId="0" fontId="4" fillId="2" borderId="3" xfId="0" applyFont="1" applyFill="1" applyBorder="1" applyAlignment="1">
      <alignment horizontal="right"/>
    </xf>
    <xf numFmtId="0" fontId="1" fillId="2" borderId="0" xfId="0" applyFont="1" applyFill="1" applyAlignment="1">
      <alignment horizontal="left" wrapText="1"/>
    </xf>
    <xf numFmtId="172" fontId="1" fillId="0" borderId="0" xfId="15" applyNumberFormat="1" applyFont="1" applyAlignment="1">
      <alignment horizontal="right"/>
    </xf>
    <xf numFmtId="3" fontId="1" fillId="0" borderId="0" xfId="15" applyNumberFormat="1" applyFont="1" applyAlignment="1">
      <alignment horizontal="right"/>
    </xf>
    <xf numFmtId="0" fontId="4" fillId="0" borderId="0" xfId="99" applyFont="1" applyFill="1" applyBorder="1" applyAlignment="1">
      <alignment horizontal="left" vertical="center"/>
      <protection/>
    </xf>
    <xf numFmtId="0" fontId="1" fillId="0" borderId="0" xfId="99" applyFont="1" applyFill="1" applyBorder="1">
      <alignment/>
      <protection/>
    </xf>
    <xf numFmtId="0" fontId="5" fillId="0" borderId="0" xfId="99" applyFont="1" applyFill="1" applyBorder="1" applyAlignment="1">
      <alignment horizontal="right"/>
      <protection/>
    </xf>
    <xf numFmtId="0" fontId="4" fillId="2" borderId="2" xfId="0" applyFont="1" applyFill="1" applyBorder="1" applyAlignment="1">
      <alignment/>
    </xf>
    <xf numFmtId="0" fontId="4" fillId="2" borderId="2" xfId="0" applyFont="1" applyFill="1" applyBorder="1" applyAlignment="1">
      <alignment wrapText="1"/>
    </xf>
    <xf numFmtId="0" fontId="5" fillId="0" borderId="0" xfId="0" applyFont="1" applyFill="1" applyBorder="1" applyAlignment="1">
      <alignment horizontal="right"/>
    </xf>
    <xf numFmtId="4" fontId="1" fillId="0" borderId="0" xfId="0" applyNumberFormat="1" applyFont="1" applyAlignment="1">
      <alignment/>
    </xf>
    <xf numFmtId="0" fontId="4" fillId="0" borderId="0" xfId="0" applyFont="1" applyFill="1" applyBorder="1" applyAlignment="1">
      <alignment horizontal="center" vertical="center" wrapText="1"/>
    </xf>
    <xf numFmtId="0" fontId="1" fillId="2" borderId="0" xfId="0" applyFont="1" applyFill="1" applyBorder="1" applyAlignment="1">
      <alignment horizontal="left" wrapText="1"/>
    </xf>
    <xf numFmtId="0" fontId="1" fillId="2" borderId="3" xfId="0" applyFont="1" applyFill="1" applyBorder="1" applyAlignment="1">
      <alignment horizontal="left" wrapText="1"/>
    </xf>
    <xf numFmtId="49" fontId="4" fillId="0" borderId="0" xfId="61" applyNumberFormat="1" applyFont="1">
      <alignment/>
      <protection/>
    </xf>
    <xf numFmtId="0" fontId="1" fillId="0" borderId="0" xfId="61">
      <alignment/>
      <protection/>
    </xf>
    <xf numFmtId="0" fontId="1" fillId="0" borderId="0" xfId="61" applyAlignment="1">
      <alignment horizontal="left"/>
      <protection/>
    </xf>
    <xf numFmtId="0" fontId="5" fillId="0" borderId="0" xfId="61" applyFont="1" applyAlignment="1">
      <alignment horizontal="right"/>
      <protection/>
    </xf>
    <xf numFmtId="0" fontId="1" fillId="2" borderId="0" xfId="61" applyFill="1" applyAlignment="1">
      <alignment horizontal="left"/>
      <protection/>
    </xf>
    <xf numFmtId="0" fontId="1" fillId="2" borderId="0" xfId="61" applyFill="1" applyBorder="1" applyAlignment="1">
      <alignment horizontal="left"/>
      <protection/>
    </xf>
    <xf numFmtId="0" fontId="9" fillId="0" borderId="0" xfId="61" applyFont="1" applyBorder="1" applyAlignment="1">
      <alignment horizontal="left"/>
      <protection/>
    </xf>
    <xf numFmtId="0" fontId="4" fillId="0" borderId="0" xfId="0" applyFont="1" applyAlignment="1">
      <alignment horizontal="center"/>
    </xf>
    <xf numFmtId="2" fontId="4" fillId="2" borderId="2" xfId="0" applyNumberFormat="1" applyFont="1" applyFill="1" applyBorder="1" applyAlignment="1">
      <alignment horizontal="left"/>
    </xf>
    <xf numFmtId="2" fontId="4" fillId="2" borderId="2" xfId="0" applyNumberFormat="1" applyFont="1" applyFill="1" applyBorder="1" applyAlignment="1">
      <alignment horizontal="right"/>
    </xf>
    <xf numFmtId="0" fontId="1" fillId="0" borderId="0" xfId="61" applyBorder="1" applyAlignment="1">
      <alignment horizontal="left"/>
      <protection/>
    </xf>
    <xf numFmtId="0" fontId="1" fillId="0" borderId="0" xfId="61" applyBorder="1">
      <alignment/>
      <protection/>
    </xf>
    <xf numFmtId="0" fontId="5" fillId="0" borderId="0" xfId="61" applyFont="1" applyAlignment="1">
      <alignment horizontal="right" wrapText="1"/>
      <protection/>
    </xf>
    <xf numFmtId="0" fontId="1" fillId="0" borderId="0" xfId="0" applyFont="1" applyAlignment="1">
      <alignment/>
    </xf>
    <xf numFmtId="0" fontId="1" fillId="2" borderId="0" xfId="0" applyFont="1" applyFill="1" applyBorder="1" applyAlignment="1">
      <alignment horizontal="left"/>
    </xf>
    <xf numFmtId="3" fontId="1" fillId="0" borderId="0" xfId="0" applyNumberFormat="1" applyFont="1" applyBorder="1" applyAlignment="1">
      <alignment horizontal="right"/>
    </xf>
    <xf numFmtId="172" fontId="1" fillId="0" borderId="0" xfId="0" applyNumberFormat="1" applyFont="1" applyBorder="1" applyAlignment="1">
      <alignment horizontal="right"/>
    </xf>
    <xf numFmtId="0" fontId="0" fillId="0" borderId="0" xfId="0" applyFont="1" applyAlignment="1">
      <alignment wrapText="1"/>
    </xf>
    <xf numFmtId="0" fontId="4" fillId="2" borderId="2" xfId="0" applyFont="1" applyFill="1" applyBorder="1" applyAlignment="1">
      <alignment vertical="top"/>
    </xf>
    <xf numFmtId="0" fontId="4" fillId="2" borderId="2" xfId="0" applyFont="1" applyFill="1" applyBorder="1" applyAlignment="1">
      <alignment/>
    </xf>
    <xf numFmtId="0" fontId="4" fillId="2" borderId="2" xfId="0" applyFont="1" applyFill="1" applyBorder="1" applyAlignment="1">
      <alignment horizontal="right" vertical="top"/>
    </xf>
    <xf numFmtId="0" fontId="11" fillId="3" borderId="2" xfId="0" applyFont="1" applyFill="1" applyBorder="1" applyAlignment="1">
      <alignment horizontal="right" vertical="top"/>
    </xf>
    <xf numFmtId="0" fontId="1" fillId="0" borderId="0" xfId="0" applyFont="1" applyBorder="1" applyAlignment="1">
      <alignment/>
    </xf>
    <xf numFmtId="0" fontId="1" fillId="0" borderId="0" xfId="0" applyFont="1" applyBorder="1" applyAlignment="1">
      <alignment horizontal="left"/>
    </xf>
    <xf numFmtId="0" fontId="9" fillId="0" borderId="0" xfId="0" applyFont="1" applyAlignment="1">
      <alignment/>
    </xf>
    <xf numFmtId="174" fontId="1" fillId="2" borderId="0" xfId="0" applyNumberFormat="1" applyFont="1" applyFill="1" applyBorder="1" applyAlignment="1">
      <alignment horizontal="left"/>
    </xf>
    <xf numFmtId="174" fontId="4" fillId="2" borderId="3" xfId="0" applyNumberFormat="1" applyFont="1" applyFill="1" applyBorder="1" applyAlignment="1">
      <alignment horizontal="left"/>
    </xf>
    <xf numFmtId="174" fontId="7" fillId="0" borderId="0" xfId="0" applyNumberFormat="1" applyFont="1" applyAlignment="1">
      <alignment/>
    </xf>
    <xf numFmtId="0" fontId="4" fillId="0" borderId="0" xfId="0" applyFont="1" applyBorder="1" applyAlignment="1">
      <alignment horizontal="left"/>
    </xf>
    <xf numFmtId="174" fontId="10" fillId="0" borderId="0" xfId="0" applyNumberFormat="1" applyFont="1" applyAlignment="1">
      <alignment/>
    </xf>
    <xf numFmtId="174" fontId="1" fillId="2" borderId="0" xfId="0" applyNumberFormat="1" applyFont="1" applyFill="1" applyAlignment="1">
      <alignment/>
    </xf>
    <xf numFmtId="174" fontId="4" fillId="2" borderId="0" xfId="0" applyNumberFormat="1" applyFont="1" applyFill="1" applyAlignment="1">
      <alignment/>
    </xf>
    <xf numFmtId="0" fontId="1" fillId="0" borderId="0" xfId="0" applyFont="1" applyBorder="1" applyAlignment="1">
      <alignment horizontal="right"/>
    </xf>
    <xf numFmtId="0" fontId="1" fillId="0" borderId="0" xfId="0" applyFont="1" applyAlignment="1">
      <alignment horizontal="center"/>
    </xf>
    <xf numFmtId="0" fontId="1" fillId="0" borderId="0" xfId="66" applyFont="1">
      <alignment/>
      <protection/>
    </xf>
    <xf numFmtId="174" fontId="1" fillId="0" borderId="0" xfId="66" applyNumberFormat="1" applyFont="1" applyAlignment="1">
      <alignment horizontal="right"/>
      <protection/>
    </xf>
    <xf numFmtId="0" fontId="1" fillId="2" borderId="4" xfId="0" applyFont="1" applyFill="1" applyBorder="1" applyAlignment="1">
      <alignment/>
    </xf>
    <xf numFmtId="0" fontId="20" fillId="0" borderId="0" xfId="0" applyFont="1" applyAlignment="1">
      <alignment/>
    </xf>
    <xf numFmtId="0" fontId="4" fillId="2" borderId="2" xfId="56" applyFont="1" applyFill="1" applyBorder="1" applyAlignment="1">
      <alignment horizontal="right" vertical="top" wrapText="1"/>
      <protection/>
    </xf>
    <xf numFmtId="170" fontId="1" fillId="0" borderId="0" xfId="15" applyNumberFormat="1" applyFont="1" applyAlignment="1">
      <alignment/>
    </xf>
    <xf numFmtId="1" fontId="1" fillId="0" borderId="0" xfId="0" applyNumberFormat="1" applyFont="1" applyAlignment="1">
      <alignment horizontal="right"/>
    </xf>
    <xf numFmtId="174" fontId="0" fillId="0" borderId="0" xfId="0" applyNumberFormat="1" applyAlignment="1">
      <alignment/>
    </xf>
    <xf numFmtId="174" fontId="4" fillId="2" borderId="2" xfId="0" applyNumberFormat="1" applyFont="1" applyFill="1" applyBorder="1" applyAlignment="1">
      <alignment/>
    </xf>
    <xf numFmtId="0" fontId="6" fillId="0" borderId="0" xfId="0" applyFont="1" applyAlignment="1">
      <alignment/>
    </xf>
    <xf numFmtId="0" fontId="1" fillId="0" borderId="0" xfId="0" applyFont="1" applyFill="1" applyBorder="1" applyAlignment="1">
      <alignment horizontal="left" vertical="top" wrapText="1"/>
    </xf>
    <xf numFmtId="0" fontId="4" fillId="0" borderId="0" xfId="0" applyFont="1" applyBorder="1" applyAlignment="1">
      <alignment/>
    </xf>
    <xf numFmtId="0" fontId="1" fillId="2" borderId="0" xfId="80" applyFont="1" applyFill="1" applyAlignment="1">
      <alignment horizontal="left"/>
      <protection/>
    </xf>
    <xf numFmtId="0" fontId="1" fillId="2" borderId="3" xfId="80" applyFont="1" applyFill="1" applyBorder="1" applyAlignment="1">
      <alignment horizontal="left"/>
      <protection/>
    </xf>
    <xf numFmtId="3" fontId="10" fillId="0" borderId="0" xfId="0" applyNumberFormat="1" applyFont="1" applyBorder="1" applyAlignment="1">
      <alignment/>
    </xf>
    <xf numFmtId="0" fontId="1" fillId="2" borderId="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1" fillId="3" borderId="2" xfId="80" applyFont="1" applyFill="1" applyBorder="1" applyAlignment="1">
      <alignment horizontal="right"/>
      <protection/>
    </xf>
    <xf numFmtId="0" fontId="4" fillId="2" borderId="2" xfId="80" applyFont="1" applyFill="1" applyBorder="1" applyAlignment="1">
      <alignment horizontal="right"/>
      <protection/>
    </xf>
    <xf numFmtId="0" fontId="4" fillId="2" borderId="2" xfId="80" applyFont="1" applyFill="1" applyBorder="1" applyAlignment="1">
      <alignment horizontal="right" wrapText="1"/>
      <protection/>
    </xf>
    <xf numFmtId="0" fontId="0" fillId="2" borderId="4" xfId="0" applyFill="1" applyBorder="1" applyAlignment="1">
      <alignment/>
    </xf>
    <xf numFmtId="186" fontId="30" fillId="0" borderId="0" xfId="93" applyFont="1" applyFill="1" applyBorder="1" applyAlignment="1">
      <alignment horizontal="right"/>
      <protection/>
    </xf>
    <xf numFmtId="186" fontId="30" fillId="0" borderId="0" xfId="93" applyFont="1" applyAlignment="1" applyProtection="1">
      <alignment horizontal="left"/>
      <protection/>
    </xf>
    <xf numFmtId="222" fontId="30" fillId="0" borderId="0" xfId="93" applyNumberFormat="1" applyFont="1" applyBorder="1">
      <alignment/>
      <protection/>
    </xf>
    <xf numFmtId="223" fontId="30" fillId="0" borderId="0" xfId="93" applyNumberFormat="1" applyFont="1">
      <alignment/>
      <protection/>
    </xf>
    <xf numFmtId="222" fontId="30" fillId="0" borderId="0" xfId="93" applyNumberFormat="1" applyFont="1" applyFill="1" applyBorder="1" applyAlignment="1">
      <alignment horizontal="right"/>
      <protection/>
    </xf>
    <xf numFmtId="224" fontId="30" fillId="0" borderId="0" xfId="93" applyNumberFormat="1" applyFont="1" applyBorder="1" applyAlignment="1">
      <alignment horizontal="center"/>
      <protection/>
    </xf>
    <xf numFmtId="225" fontId="30" fillId="0" borderId="0" xfId="93" applyNumberFormat="1" applyFont="1">
      <alignment/>
      <protection/>
    </xf>
    <xf numFmtId="2" fontId="30" fillId="0" borderId="0" xfId="93" applyNumberFormat="1" applyFont="1" applyBorder="1" applyAlignment="1">
      <alignment horizontal="right"/>
      <protection/>
    </xf>
    <xf numFmtId="0" fontId="4" fillId="2" borderId="2" xfId="0" applyFont="1" applyFill="1" applyBorder="1" applyAlignment="1">
      <alignment horizontal="left" vertical="top"/>
    </xf>
    <xf numFmtId="0" fontId="4" fillId="2" borderId="2" xfId="0" applyNumberFormat="1" applyFont="1" applyFill="1" applyBorder="1" applyAlignment="1">
      <alignment horizontal="left" vertical="center"/>
    </xf>
    <xf numFmtId="0" fontId="23" fillId="2" borderId="3" xfId="0" applyFont="1" applyFill="1" applyBorder="1" applyAlignment="1">
      <alignment horizontal="left"/>
    </xf>
    <xf numFmtId="0" fontId="4" fillId="2" borderId="2" xfId="0" applyFont="1" applyFill="1" applyBorder="1" applyAlignment="1">
      <alignment horizontal="left" vertical="top" wrapText="1"/>
    </xf>
    <xf numFmtId="174" fontId="1" fillId="0" borderId="0" xfId="76" applyNumberFormat="1" applyFont="1" applyAlignment="1">
      <alignment horizontal="left"/>
      <protection/>
    </xf>
    <xf numFmtId="0" fontId="1" fillId="0" borderId="0" xfId="76" applyFont="1" applyFill="1" applyBorder="1" applyAlignment="1">
      <alignment horizontal="right"/>
      <protection/>
    </xf>
    <xf numFmtId="174" fontId="1" fillId="0" borderId="0" xfId="76" applyNumberFormat="1" applyFont="1" applyFill="1" applyBorder="1" applyAlignment="1">
      <alignment horizontal="right"/>
      <protection/>
    </xf>
    <xf numFmtId="49" fontId="1" fillId="0" borderId="0" xfId="76" applyNumberFormat="1" applyFont="1" applyFill="1" applyBorder="1" applyAlignment="1">
      <alignment horizontal="right"/>
      <protection/>
    </xf>
    <xf numFmtId="0" fontId="4" fillId="2" borderId="3" xfId="76" applyFont="1" applyFill="1" applyBorder="1" applyAlignment="1">
      <alignment horizontal="right"/>
      <protection/>
    </xf>
    <xf numFmtId="0" fontId="11" fillId="3" borderId="3" xfId="76" applyFont="1" applyFill="1" applyBorder="1" applyAlignment="1">
      <alignment horizontal="right"/>
      <protection/>
    </xf>
    <xf numFmtId="49" fontId="4" fillId="2" borderId="3" xfId="76" applyNumberFormat="1" applyFont="1" applyFill="1" applyBorder="1" applyAlignment="1">
      <alignment horizontal="right"/>
      <protection/>
    </xf>
    <xf numFmtId="0" fontId="1" fillId="0" borderId="0" xfId="80" applyBorder="1">
      <alignment/>
      <protection/>
    </xf>
    <xf numFmtId="0" fontId="0" fillId="0" borderId="0" xfId="0" applyAlignment="1">
      <alignment/>
    </xf>
    <xf numFmtId="0" fontId="26" fillId="0" borderId="0" xfId="0" applyFont="1" applyAlignment="1">
      <alignment horizontal="center" vertical="center" wrapText="1"/>
    </xf>
    <xf numFmtId="3" fontId="0" fillId="0" borderId="0" xfId="0" applyNumberFormat="1" applyAlignment="1">
      <alignment/>
    </xf>
    <xf numFmtId="0" fontId="15" fillId="0" borderId="0" xfId="0" applyFont="1" applyFill="1" applyAlignment="1">
      <alignment/>
    </xf>
    <xf numFmtId="0" fontId="15" fillId="0" borderId="0" xfId="0" applyFont="1" applyFill="1" applyBorder="1" applyAlignment="1">
      <alignment/>
    </xf>
    <xf numFmtId="49" fontId="27" fillId="0" borderId="0" xfId="0" applyNumberFormat="1" applyFont="1" applyFill="1" applyBorder="1" applyAlignment="1">
      <alignment horizontal="left"/>
    </xf>
    <xf numFmtId="49" fontId="27" fillId="0" borderId="0" xfId="0" applyNumberFormat="1" applyFont="1" applyFill="1" applyBorder="1" applyAlignment="1" quotePrefix="1">
      <alignment horizontal="left"/>
    </xf>
    <xf numFmtId="1" fontId="27" fillId="0" borderId="0" xfId="0" applyNumberFormat="1" applyFont="1" applyFill="1" applyBorder="1" applyAlignment="1">
      <alignment horizontal="left"/>
    </xf>
    <xf numFmtId="1" fontId="1" fillId="0" borderId="0" xfId="15" applyNumberFormat="1" applyFont="1" applyFill="1" applyBorder="1" applyAlignment="1">
      <alignment horizontal="left"/>
    </xf>
    <xf numFmtId="171" fontId="1" fillId="0" borderId="0" xfId="0" applyNumberFormat="1" applyFont="1" applyFill="1" applyBorder="1" applyAlignment="1">
      <alignment horizontal="right"/>
    </xf>
    <xf numFmtId="0" fontId="1" fillId="0" borderId="0" xfId="0" applyFont="1" applyBorder="1" applyAlignment="1">
      <alignment horizontal="left" wrapText="1"/>
    </xf>
    <xf numFmtId="0" fontId="1" fillId="0" borderId="0" xfId="0" applyFont="1" applyBorder="1" applyAlignment="1">
      <alignment horizontal="right"/>
    </xf>
    <xf numFmtId="0" fontId="12" fillId="0" borderId="0" xfId="0" applyFont="1" applyBorder="1" applyAlignment="1">
      <alignment horizontal="right"/>
    </xf>
    <xf numFmtId="0" fontId="28" fillId="0" borderId="0" xfId="0" applyFont="1" applyFill="1" applyBorder="1" applyAlignment="1">
      <alignment/>
    </xf>
    <xf numFmtId="0" fontId="10" fillId="0" borderId="0" xfId="0" applyFont="1" applyFill="1" applyBorder="1" applyAlignment="1">
      <alignment/>
    </xf>
    <xf numFmtId="0" fontId="9" fillId="0" borderId="0" xfId="0" applyFont="1" applyBorder="1" applyAlignment="1">
      <alignment/>
    </xf>
    <xf numFmtId="0" fontId="5" fillId="0" borderId="0" xfId="61" applyFont="1" applyBorder="1" applyAlignment="1">
      <alignment horizontal="right"/>
      <protection/>
    </xf>
    <xf numFmtId="0" fontId="1" fillId="2" borderId="3" xfId="61" applyFill="1" applyBorder="1" applyAlignment="1">
      <alignment horizontal="left"/>
      <protection/>
    </xf>
    <xf numFmtId="0" fontId="4" fillId="2" borderId="2" xfId="61" applyFont="1" applyFill="1" applyBorder="1" applyAlignment="1">
      <alignment horizontal="left"/>
      <protection/>
    </xf>
    <xf numFmtId="0" fontId="4" fillId="2" borderId="2" xfId="61" applyFont="1" applyFill="1" applyBorder="1" applyAlignment="1">
      <alignment horizontal="right"/>
      <protection/>
    </xf>
    <xf numFmtId="0" fontId="19" fillId="0" borderId="0" xfId="0" applyFont="1" applyAlignment="1">
      <alignment/>
    </xf>
    <xf numFmtId="172" fontId="10" fillId="0" borderId="0" xfId="0" applyNumberFormat="1" applyFont="1" applyAlignment="1">
      <alignment/>
    </xf>
    <xf numFmtId="2" fontId="10" fillId="0" borderId="0" xfId="0" applyNumberFormat="1" applyFont="1" applyAlignment="1">
      <alignment/>
    </xf>
    <xf numFmtId="0" fontId="10" fillId="0" borderId="0" xfId="80" applyFont="1">
      <alignment/>
      <protection/>
    </xf>
    <xf numFmtId="0" fontId="32" fillId="0" borderId="0" xfId="79" applyFont="1">
      <alignment/>
      <protection/>
    </xf>
    <xf numFmtId="0" fontId="15" fillId="0" borderId="0" xfId="0" applyFont="1" applyFill="1" applyBorder="1" applyAlignment="1">
      <alignment horizontal="left"/>
    </xf>
    <xf numFmtId="49" fontId="10" fillId="0" borderId="0" xfId="61" applyNumberFormat="1" applyFont="1">
      <alignment/>
      <protection/>
    </xf>
    <xf numFmtId="0" fontId="10" fillId="0" borderId="0" xfId="0" applyFont="1" applyAlignment="1">
      <alignment horizontal="left"/>
    </xf>
    <xf numFmtId="189" fontId="1" fillId="2" borderId="0" xfId="0" applyNumberFormat="1" applyFont="1" applyFill="1" applyAlignment="1">
      <alignment wrapText="1"/>
    </xf>
    <xf numFmtId="0" fontId="28" fillId="0" borderId="0" xfId="0" applyFont="1" applyAlignment="1">
      <alignment/>
    </xf>
    <xf numFmtId="0" fontId="28" fillId="0" borderId="0" xfId="76" applyFont="1">
      <alignment/>
      <protection/>
    </xf>
    <xf numFmtId="0" fontId="28" fillId="0" borderId="0" xfId="54" applyFont="1">
      <alignment/>
      <protection/>
    </xf>
    <xf numFmtId="0" fontId="28" fillId="0" borderId="0" xfId="0" applyFont="1" applyFill="1" applyAlignment="1">
      <alignment/>
    </xf>
    <xf numFmtId="0" fontId="33" fillId="0" borderId="0" xfId="0" applyFont="1" applyAlignment="1">
      <alignment/>
    </xf>
    <xf numFmtId="0" fontId="28" fillId="0" borderId="0" xfId="57" applyFont="1">
      <alignment/>
      <protection/>
    </xf>
    <xf numFmtId="0" fontId="28" fillId="0" borderId="0" xfId="80" applyFont="1">
      <alignment/>
      <protection/>
    </xf>
    <xf numFmtId="0" fontId="28" fillId="0" borderId="0" xfId="76" applyFont="1" applyAlignment="1">
      <alignment horizontal="left"/>
      <protection/>
    </xf>
    <xf numFmtId="0" fontId="10" fillId="0" borderId="0" xfId="98" applyFont="1">
      <alignment/>
      <protection/>
    </xf>
    <xf numFmtId="0" fontId="6" fillId="0" borderId="0" xfId="0" applyFont="1" applyFill="1" applyBorder="1" applyAlignment="1">
      <alignment/>
    </xf>
    <xf numFmtId="0" fontId="5" fillId="0" borderId="3" xfId="98" applyFont="1" applyBorder="1" applyAlignment="1">
      <alignment horizontal="right"/>
      <protection/>
    </xf>
    <xf numFmtId="0" fontId="21" fillId="0" borderId="0" xfId="0" applyFont="1" applyAlignment="1">
      <alignment/>
    </xf>
    <xf numFmtId="0" fontId="20" fillId="0" borderId="0" xfId="0" applyFont="1" applyBorder="1" applyAlignment="1">
      <alignment/>
    </xf>
    <xf numFmtId="0" fontId="34" fillId="0" borderId="0" xfId="0" applyFont="1" applyFill="1" applyBorder="1" applyAlignment="1">
      <alignment horizontal="right"/>
    </xf>
    <xf numFmtId="0" fontId="20" fillId="0" borderId="0" xfId="0" applyFont="1" applyFill="1" applyBorder="1" applyAlignment="1">
      <alignment/>
    </xf>
    <xf numFmtId="0" fontId="20" fillId="0" borderId="0" xfId="59" applyFont="1">
      <alignment/>
      <protection/>
    </xf>
    <xf numFmtId="0" fontId="11" fillId="3" borderId="2" xfId="0" applyFont="1" applyFill="1" applyBorder="1" applyAlignment="1">
      <alignment wrapText="1"/>
    </xf>
    <xf numFmtId="0" fontId="20" fillId="0" borderId="0" xfId="61" applyFont="1">
      <alignment/>
      <protection/>
    </xf>
    <xf numFmtId="0" fontId="28" fillId="0" borderId="0" xfId="0" applyFont="1" applyBorder="1" applyAlignment="1">
      <alignment/>
    </xf>
    <xf numFmtId="0" fontId="28" fillId="0" borderId="0" xfId="0" applyFont="1" applyAlignment="1">
      <alignment wrapText="1"/>
    </xf>
    <xf numFmtId="0" fontId="28" fillId="0" borderId="0" xfId="0" applyFont="1" applyBorder="1" applyAlignment="1">
      <alignment/>
    </xf>
    <xf numFmtId="174" fontId="21" fillId="0" borderId="0" xfId="0" applyNumberFormat="1" applyFont="1" applyAlignment="1">
      <alignment/>
    </xf>
    <xf numFmtId="0" fontId="28" fillId="0" borderId="0" xfId="0" applyFont="1" applyFill="1" applyBorder="1" applyAlignment="1">
      <alignment horizontal="left"/>
    </xf>
    <xf numFmtId="0" fontId="28" fillId="0" borderId="0" xfId="59" applyFont="1">
      <alignment/>
      <protection/>
    </xf>
    <xf numFmtId="0" fontId="28" fillId="0" borderId="0" xfId="0" applyFont="1" applyFill="1" applyBorder="1" applyAlignment="1">
      <alignment/>
    </xf>
    <xf numFmtId="0" fontId="28" fillId="0" borderId="0" xfId="79" applyFont="1">
      <alignment/>
      <protection/>
    </xf>
    <xf numFmtId="0" fontId="4" fillId="0" borderId="0" xfId="79" applyFont="1" applyBorder="1">
      <alignment/>
      <protection/>
    </xf>
    <xf numFmtId="0" fontId="28" fillId="0" borderId="0" xfId="80" applyFont="1" applyAlignment="1">
      <alignment horizontal="left"/>
      <protection/>
    </xf>
    <xf numFmtId="0" fontId="0" fillId="0" borderId="0" xfId="0" applyBorder="1" applyAlignment="1">
      <alignment wrapText="1"/>
    </xf>
    <xf numFmtId="0" fontId="4" fillId="0" borderId="0" xfId="75" applyFont="1" applyAlignment="1">
      <alignment horizontal="left"/>
      <protection/>
    </xf>
    <xf numFmtId="49" fontId="4" fillId="0" borderId="0" xfId="0" applyNumberFormat="1" applyFont="1" applyAlignment="1">
      <alignment horizontal="left"/>
    </xf>
    <xf numFmtId="0" fontId="4" fillId="0" borderId="0" xfId="76" applyFont="1" applyAlignment="1">
      <alignment horizontal="left"/>
      <protection/>
    </xf>
    <xf numFmtId="0" fontId="4" fillId="0" borderId="0" xfId="98" applyFont="1" applyAlignment="1">
      <alignment horizontal="left"/>
      <protection/>
    </xf>
    <xf numFmtId="0" fontId="4" fillId="0" borderId="0" xfId="54" applyFont="1" applyAlignment="1">
      <alignment horizontal="left"/>
      <protection/>
    </xf>
    <xf numFmtId="49" fontId="4" fillId="0" borderId="0" xfId="0" applyNumberFormat="1" applyFont="1" applyAlignment="1">
      <alignment/>
    </xf>
    <xf numFmtId="0" fontId="4" fillId="0" borderId="0" xfId="0" applyFont="1" applyFill="1" applyAlignment="1">
      <alignment horizontal="left"/>
    </xf>
    <xf numFmtId="0" fontId="4" fillId="0" borderId="0" xfId="57" applyFont="1" applyAlignment="1">
      <alignment horizontal="left"/>
      <protection/>
    </xf>
    <xf numFmtId="0" fontId="4" fillId="0" borderId="0" xfId="80" applyFont="1" applyAlignment="1">
      <alignment horizontal="left"/>
      <protection/>
    </xf>
    <xf numFmtId="0" fontId="19" fillId="0" borderId="0" xfId="0" applyFont="1" applyBorder="1" applyAlignment="1">
      <alignment/>
    </xf>
    <xf numFmtId="49" fontId="4" fillId="0" borderId="0" xfId="80" applyNumberFormat="1" applyFont="1" applyAlignment="1">
      <alignment horizontal="left"/>
      <protection/>
    </xf>
    <xf numFmtId="49" fontId="4" fillId="0" borderId="0" xfId="0" applyNumberFormat="1" applyFont="1" applyBorder="1" applyAlignment="1">
      <alignment horizontal="left"/>
    </xf>
    <xf numFmtId="0" fontId="4" fillId="0" borderId="0" xfId="59" applyFont="1" applyAlignment="1">
      <alignment horizontal="left"/>
      <protection/>
    </xf>
    <xf numFmtId="0" fontId="4" fillId="0" borderId="0" xfId="61" applyFont="1" applyAlignment="1">
      <alignment horizontal="left"/>
      <protection/>
    </xf>
    <xf numFmtId="2" fontId="4" fillId="0" borderId="0" xfId="0" applyNumberFormat="1" applyFont="1" applyAlignment="1">
      <alignment horizontal="left"/>
    </xf>
    <xf numFmtId="0" fontId="4" fillId="0" borderId="0" xfId="80" applyFont="1" applyAlignment="1">
      <alignment/>
      <protection/>
    </xf>
    <xf numFmtId="0" fontId="9" fillId="0" borderId="6" xfId="0" applyFont="1" applyBorder="1" applyAlignment="1">
      <alignment/>
    </xf>
    <xf numFmtId="0" fontId="1" fillId="0" borderId="6" xfId="0" applyFont="1" applyBorder="1" applyAlignment="1">
      <alignment/>
    </xf>
    <xf numFmtId="0" fontId="28" fillId="0" borderId="6" xfId="0" applyFont="1" applyBorder="1" applyAlignment="1">
      <alignment/>
    </xf>
    <xf numFmtId="174" fontId="1" fillId="0" borderId="6" xfId="0" applyNumberFormat="1" applyFont="1" applyFill="1" applyBorder="1" applyAlignment="1">
      <alignment horizontal="right"/>
    </xf>
    <xf numFmtId="0" fontId="28" fillId="0" borderId="0" xfId="0" applyFont="1" applyAlignment="1">
      <alignment horizontal="left"/>
    </xf>
    <xf numFmtId="0" fontId="10" fillId="0" borderId="0" xfId="0" applyFont="1" applyFill="1" applyBorder="1" applyAlignment="1">
      <alignment/>
    </xf>
    <xf numFmtId="0" fontId="0" fillId="0" borderId="6" xfId="0" applyBorder="1" applyAlignment="1">
      <alignment/>
    </xf>
    <xf numFmtId="0" fontId="4" fillId="0" borderId="0" xfId="0" applyFont="1" applyFill="1" applyBorder="1" applyAlignment="1">
      <alignment horizontal="right"/>
    </xf>
    <xf numFmtId="0" fontId="1" fillId="0" borderId="1" xfId="0" applyFont="1" applyFill="1" applyBorder="1" applyAlignment="1">
      <alignment/>
    </xf>
    <xf numFmtId="0" fontId="5" fillId="0" borderId="6" xfId="0" applyFont="1" applyBorder="1" applyAlignment="1">
      <alignment horizontal="right"/>
    </xf>
    <xf numFmtId="2" fontId="19" fillId="0" borderId="0" xfId="0" applyNumberFormat="1" applyFont="1" applyAlignment="1">
      <alignment/>
    </xf>
    <xf numFmtId="0" fontId="4" fillId="0" borderId="0" xfId="79" applyFont="1" applyAlignment="1">
      <alignment horizontal="right"/>
      <protection/>
    </xf>
    <xf numFmtId="172" fontId="4" fillId="0" borderId="0" xfId="79" applyNumberFormat="1" applyFont="1" applyAlignment="1">
      <alignment horizontal="right"/>
      <protection/>
    </xf>
    <xf numFmtId="49" fontId="1" fillId="0" borderId="0" xfId="79" applyNumberFormat="1" applyFont="1" applyAlignment="1">
      <alignment horizontal="left"/>
      <protection/>
    </xf>
    <xf numFmtId="172" fontId="1" fillId="0" borderId="0" xfId="79" applyNumberFormat="1" applyFont="1">
      <alignment/>
      <protection/>
    </xf>
    <xf numFmtId="172" fontId="1" fillId="0" borderId="0" xfId="79" applyNumberFormat="1">
      <alignment/>
      <protection/>
    </xf>
    <xf numFmtId="172" fontId="1" fillId="0" borderId="0" xfId="79" applyNumberFormat="1" applyFont="1" applyBorder="1" applyAlignment="1">
      <alignment horizontal="right"/>
      <protection/>
    </xf>
    <xf numFmtId="172" fontId="23" fillId="0" borderId="0" xfId="79" applyNumberFormat="1" applyFont="1" applyFill="1" applyBorder="1" applyAlignment="1">
      <alignment horizontal="right"/>
      <protection/>
    </xf>
    <xf numFmtId="0" fontId="4" fillId="0" borderId="0" xfId="79" applyFont="1">
      <alignment/>
      <protection/>
    </xf>
    <xf numFmtId="0" fontId="35" fillId="0" borderId="0" xfId="79" applyFont="1">
      <alignment/>
      <protection/>
    </xf>
    <xf numFmtId="0" fontId="1" fillId="0" borderId="0" xfId="57" applyFont="1">
      <alignment/>
      <protection/>
    </xf>
    <xf numFmtId="0" fontId="1" fillId="2" borderId="2" xfId="0" applyFont="1" applyFill="1" applyBorder="1" applyAlignment="1">
      <alignment/>
    </xf>
    <xf numFmtId="0" fontId="1" fillId="2" borderId="2" xfId="0" applyFont="1" applyFill="1" applyBorder="1" applyAlignment="1">
      <alignment horizontal="right"/>
    </xf>
    <xf numFmtId="0" fontId="4" fillId="0" borderId="0" xfId="0" applyFont="1" applyAlignment="1">
      <alignment horizontal="center" vertical="center"/>
    </xf>
    <xf numFmtId="0" fontId="1" fillId="0" borderId="1" xfId="0" applyFont="1" applyBorder="1" applyAlignment="1">
      <alignment wrapText="1"/>
    </xf>
    <xf numFmtId="4" fontId="1" fillId="0" borderId="0" xfId="0" applyNumberFormat="1" applyFont="1" applyAlignment="1">
      <alignment/>
    </xf>
    <xf numFmtId="0" fontId="1" fillId="0" borderId="7" xfId="0" applyFont="1" applyBorder="1" applyAlignment="1">
      <alignment/>
    </xf>
    <xf numFmtId="0" fontId="4" fillId="0" borderId="7" xfId="0" applyFont="1" applyBorder="1" applyAlignment="1">
      <alignment/>
    </xf>
    <xf numFmtId="174" fontId="1" fillId="0" borderId="7" xfId="0" applyNumberFormat="1" applyFont="1" applyBorder="1" applyAlignment="1">
      <alignment/>
    </xf>
    <xf numFmtId="0" fontId="1" fillId="2" borderId="2" xfId="0" applyFont="1" applyFill="1" applyBorder="1" applyAlignment="1">
      <alignment vertical="center"/>
    </xf>
    <xf numFmtId="0" fontId="1" fillId="0" borderId="1" xfId="0" applyFont="1" applyBorder="1" applyAlignment="1">
      <alignment horizontal="left"/>
    </xf>
    <xf numFmtId="1" fontId="1" fillId="2" borderId="2" xfId="0" applyNumberFormat="1" applyFont="1" applyFill="1" applyBorder="1" applyAlignment="1">
      <alignment/>
    </xf>
    <xf numFmtId="1" fontId="1" fillId="2" borderId="2" xfId="0" applyNumberFormat="1" applyFont="1" applyFill="1" applyBorder="1" applyAlignment="1">
      <alignment horizontal="right" wrapText="1"/>
    </xf>
    <xf numFmtId="0" fontId="1" fillId="0" borderId="1" xfId="0" applyFont="1" applyFill="1" applyBorder="1" applyAlignment="1">
      <alignment horizontal="left"/>
    </xf>
    <xf numFmtId="172" fontId="1" fillId="4" borderId="0" xfId="0" applyNumberFormat="1" applyFont="1" applyFill="1" applyAlignment="1">
      <alignment horizontal="right"/>
    </xf>
    <xf numFmtId="172" fontId="1" fillId="4" borderId="0" xfId="0" applyNumberFormat="1" applyFont="1" applyFill="1" applyAlignment="1">
      <alignment/>
    </xf>
    <xf numFmtId="172" fontId="1" fillId="4" borderId="0" xfId="0" applyNumberFormat="1" applyFont="1" applyFill="1" applyBorder="1" applyAlignment="1">
      <alignment horizontal="right"/>
    </xf>
    <xf numFmtId="172" fontId="1" fillId="4" borderId="0" xfId="0" applyNumberFormat="1" applyFont="1" applyFill="1" applyBorder="1" applyAlignment="1">
      <alignment/>
    </xf>
    <xf numFmtId="1" fontId="37" fillId="0" borderId="0" xfId="0" applyNumberFormat="1" applyFont="1" applyBorder="1" applyAlignment="1" applyProtection="1">
      <alignment horizontal="right"/>
      <protection/>
    </xf>
    <xf numFmtId="1" fontId="37" fillId="0" borderId="0" xfId="0" applyNumberFormat="1" applyFont="1" applyFill="1" applyBorder="1" applyAlignment="1" applyProtection="1">
      <alignment horizontal="right"/>
      <protection/>
    </xf>
    <xf numFmtId="174" fontId="9" fillId="0" borderId="0" xfId="0" applyNumberFormat="1" applyFont="1" applyAlignment="1">
      <alignment/>
    </xf>
    <xf numFmtId="174" fontId="1" fillId="0" borderId="6" xfId="0" applyNumberFormat="1" applyFont="1" applyBorder="1" applyAlignment="1">
      <alignment/>
    </xf>
    <xf numFmtId="174" fontId="1" fillId="4" borderId="0" xfId="0" applyNumberFormat="1" applyFont="1" applyFill="1" applyAlignment="1">
      <alignment/>
    </xf>
    <xf numFmtId="174" fontId="4" fillId="4" borderId="0" xfId="0" applyNumberFormat="1" applyFont="1" applyFill="1" applyAlignment="1">
      <alignment/>
    </xf>
    <xf numFmtId="0" fontId="4" fillId="4" borderId="0" xfId="0" applyFont="1" applyFill="1" applyAlignment="1">
      <alignment/>
    </xf>
    <xf numFmtId="0" fontId="26" fillId="0" borderId="0" xfId="0" applyFont="1" applyAlignment="1">
      <alignment/>
    </xf>
    <xf numFmtId="174" fontId="1" fillId="4" borderId="0" xfId="0" applyNumberFormat="1" applyFont="1" applyFill="1" applyBorder="1" applyAlignment="1">
      <alignment/>
    </xf>
    <xf numFmtId="172" fontId="1" fillId="4" borderId="0" xfId="0" applyNumberFormat="1" applyFont="1" applyFill="1" applyBorder="1" applyAlignment="1">
      <alignment/>
    </xf>
    <xf numFmtId="174" fontId="1" fillId="4" borderId="3" xfId="0" applyNumberFormat="1" applyFont="1" applyFill="1" applyBorder="1" applyAlignment="1">
      <alignment/>
    </xf>
    <xf numFmtId="172" fontId="1" fillId="4" borderId="3" xfId="0" applyNumberFormat="1" applyFont="1" applyFill="1" applyBorder="1" applyAlignment="1">
      <alignment/>
    </xf>
    <xf numFmtId="4" fontId="0" fillId="0" borderId="0" xfId="0" applyNumberFormat="1" applyAlignment="1">
      <alignment/>
    </xf>
    <xf numFmtId="174" fontId="1" fillId="4" borderId="0" xfId="0" applyNumberFormat="1" applyFont="1" applyFill="1" applyAlignment="1">
      <alignment/>
    </xf>
    <xf numFmtId="174" fontId="1" fillId="4" borderId="0" xfId="0" applyNumberFormat="1" applyFont="1" applyFill="1" applyBorder="1" applyAlignment="1">
      <alignment/>
    </xf>
    <xf numFmtId="174" fontId="1" fillId="4" borderId="3" xfId="0" applyNumberFormat="1" applyFont="1" applyFill="1" applyBorder="1" applyAlignment="1">
      <alignment/>
    </xf>
    <xf numFmtId="174" fontId="1" fillId="4" borderId="0" xfId="57" applyNumberFormat="1" applyFill="1">
      <alignment/>
      <protection/>
    </xf>
    <xf numFmtId="174" fontId="1" fillId="4" borderId="0" xfId="61" applyNumberFormat="1" applyFill="1">
      <alignment/>
      <protection/>
    </xf>
    <xf numFmtId="0" fontId="1" fillId="0" borderId="0" xfId="55" applyFont="1" applyAlignment="1">
      <alignment/>
      <protection/>
    </xf>
    <xf numFmtId="0" fontId="1" fillId="0" borderId="0" xfId="55" applyFont="1" applyAlignment="1">
      <alignment horizontal="right"/>
      <protection/>
    </xf>
    <xf numFmtId="0" fontId="5" fillId="0" borderId="0" xfId="55" applyFont="1" applyAlignment="1">
      <alignment horizontal="right"/>
      <protection/>
    </xf>
    <xf numFmtId="0" fontId="9" fillId="0" borderId="0" xfId="55" applyFont="1" applyAlignment="1">
      <alignment/>
      <protection/>
    </xf>
    <xf numFmtId="0" fontId="1" fillId="4" borderId="0" xfId="0" applyFont="1" applyFill="1" applyAlignment="1">
      <alignment horizontal="right"/>
    </xf>
    <xf numFmtId="174" fontId="1" fillId="4" borderId="0" xfId="0" applyNumberFormat="1" applyFont="1" applyFill="1" applyAlignment="1">
      <alignment horizontal="right"/>
    </xf>
    <xf numFmtId="174" fontId="4" fillId="4" borderId="0" xfId="0" applyNumberFormat="1" applyFont="1" applyFill="1" applyAlignment="1">
      <alignment horizontal="right"/>
    </xf>
    <xf numFmtId="0" fontId="28" fillId="0" borderId="7" xfId="0" applyFont="1" applyBorder="1" applyAlignment="1">
      <alignment/>
    </xf>
    <xf numFmtId="0" fontId="1" fillId="4" borderId="0" xfId="0" applyFont="1" applyFill="1" applyAlignment="1">
      <alignment/>
    </xf>
    <xf numFmtId="174" fontId="5" fillId="0" borderId="0" xfId="80" applyNumberFormat="1" applyFont="1" applyBorder="1" applyAlignment="1">
      <alignment horizontal="right"/>
      <protection/>
    </xf>
    <xf numFmtId="3" fontId="1" fillId="4" borderId="0" xfId="0" applyNumberFormat="1" applyFont="1" applyFill="1" applyAlignment="1">
      <alignment/>
    </xf>
    <xf numFmtId="172" fontId="1" fillId="4" borderId="3" xfId="0" applyNumberFormat="1" applyFont="1" applyFill="1" applyBorder="1" applyAlignment="1">
      <alignment/>
    </xf>
    <xf numFmtId="3" fontId="1" fillId="4" borderId="3" xfId="0" applyNumberFormat="1" applyFont="1" applyFill="1" applyBorder="1" applyAlignment="1">
      <alignment/>
    </xf>
    <xf numFmtId="172" fontId="1" fillId="4" borderId="0" xfId="15" applyNumberFormat="1" applyFont="1" applyFill="1" applyBorder="1" applyAlignment="1">
      <alignment/>
    </xf>
    <xf numFmtId="4" fontId="1" fillId="4" borderId="0" xfId="0" applyNumberFormat="1" applyFont="1" applyFill="1" applyBorder="1" applyAlignment="1">
      <alignment/>
    </xf>
    <xf numFmtId="0" fontId="1" fillId="4" borderId="0" xfId="0" applyFont="1" applyFill="1" applyBorder="1" applyAlignment="1">
      <alignment/>
    </xf>
    <xf numFmtId="4" fontId="1" fillId="4" borderId="3" xfId="0" applyNumberFormat="1" applyFont="1" applyFill="1" applyBorder="1" applyAlignment="1">
      <alignment/>
    </xf>
    <xf numFmtId="0" fontId="20" fillId="0" borderId="3" xfId="0" applyFont="1" applyBorder="1" applyAlignment="1">
      <alignment/>
    </xf>
    <xf numFmtId="0" fontId="5" fillId="0" borderId="3" xfId="0" applyFont="1" applyBorder="1" applyAlignment="1">
      <alignment horizontal="right"/>
    </xf>
    <xf numFmtId="0" fontId="1" fillId="4" borderId="3" xfId="0" applyFont="1" applyFill="1" applyBorder="1" applyAlignment="1">
      <alignment/>
    </xf>
    <xf numFmtId="174" fontId="1" fillId="4" borderId="0" xfId="59" applyNumberFormat="1" applyFill="1">
      <alignment/>
      <protection/>
    </xf>
    <xf numFmtId="1" fontId="1" fillId="4" borderId="0" xfId="0" applyNumberFormat="1" applyFont="1" applyFill="1" applyBorder="1" applyAlignment="1">
      <alignment/>
    </xf>
    <xf numFmtId="1" fontId="1" fillId="4" borderId="0" xfId="0" applyNumberFormat="1" applyFont="1" applyFill="1" applyAlignment="1">
      <alignment/>
    </xf>
    <xf numFmtId="1" fontId="1" fillId="4" borderId="3" xfId="0" applyNumberFormat="1" applyFont="1" applyFill="1" applyBorder="1" applyAlignment="1">
      <alignment/>
    </xf>
    <xf numFmtId="0" fontId="4" fillId="0" borderId="3" xfId="0" applyFont="1" applyBorder="1" applyAlignment="1">
      <alignment horizontal="right" wrapText="1"/>
    </xf>
    <xf numFmtId="1" fontId="5" fillId="0" borderId="3" xfId="0" applyNumberFormat="1" applyFont="1" applyBorder="1" applyAlignment="1">
      <alignment horizontal="right"/>
    </xf>
    <xf numFmtId="172" fontId="1" fillId="4" borderId="3" xfId="0" applyNumberFormat="1" applyFont="1" applyFill="1" applyBorder="1" applyAlignment="1">
      <alignment horizontal="right"/>
    </xf>
    <xf numFmtId="174" fontId="1" fillId="4" borderId="0" xfId="0" applyNumberFormat="1" applyFont="1" applyFill="1" applyBorder="1" applyAlignment="1">
      <alignment horizontal="right"/>
    </xf>
    <xf numFmtId="174" fontId="1" fillId="4" borderId="3" xfId="0" applyNumberFormat="1" applyFont="1" applyFill="1" applyBorder="1" applyAlignment="1">
      <alignment horizontal="right"/>
    </xf>
    <xf numFmtId="172" fontId="1" fillId="4" borderId="0" xfId="15" applyNumberFormat="1" applyFont="1" applyFill="1" applyAlignment="1">
      <alignment horizontal="right"/>
    </xf>
    <xf numFmtId="174" fontId="1" fillId="4" borderId="0" xfId="56" applyNumberFormat="1" applyFont="1" applyFill="1" applyAlignment="1">
      <alignment horizontal="right"/>
      <protection/>
    </xf>
    <xf numFmtId="174" fontId="1" fillId="4" borderId="0" xfId="56" applyNumberFormat="1" applyFont="1" applyFill="1" applyBorder="1" applyAlignment="1">
      <alignment horizontal="right"/>
      <protection/>
    </xf>
    <xf numFmtId="172" fontId="1" fillId="4" borderId="3" xfId="15" applyNumberFormat="1" applyFont="1" applyFill="1" applyBorder="1" applyAlignment="1">
      <alignment/>
    </xf>
    <xf numFmtId="0" fontId="1" fillId="4" borderId="3" xfId="0" applyFont="1" applyFill="1" applyBorder="1" applyAlignment="1">
      <alignment horizontal="right"/>
    </xf>
    <xf numFmtId="0" fontId="1" fillId="0" borderId="8" xfId="0" applyFont="1" applyBorder="1" applyAlignment="1">
      <alignment horizontal="lef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lef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4" borderId="0" xfId="0" applyFont="1" applyFill="1" applyBorder="1" applyAlignment="1">
      <alignment/>
    </xf>
    <xf numFmtId="174" fontId="4" fillId="4" borderId="3" xfId="0" applyNumberFormat="1" applyFont="1" applyFill="1" applyBorder="1" applyAlignment="1">
      <alignment/>
    </xf>
    <xf numFmtId="174" fontId="4" fillId="4" borderId="3" xfId="0" applyNumberFormat="1" applyFont="1" applyFill="1" applyBorder="1" applyAlignment="1">
      <alignment horizontal="right"/>
    </xf>
    <xf numFmtId="2" fontId="1" fillId="4" borderId="0" xfId="61" applyNumberFormat="1" applyFill="1">
      <alignment/>
      <protection/>
    </xf>
    <xf numFmtId="0" fontId="4" fillId="4" borderId="0" xfId="0" applyFont="1" applyFill="1" applyAlignment="1">
      <alignment horizontal="right"/>
    </xf>
    <xf numFmtId="3" fontId="1" fillId="4" borderId="0" xfId="15" applyNumberFormat="1" applyFont="1" applyFill="1" applyBorder="1" applyAlignment="1">
      <alignment/>
    </xf>
    <xf numFmtId="3" fontId="1" fillId="4" borderId="0" xfId="0" applyNumberFormat="1" applyFont="1" applyFill="1" applyBorder="1" applyAlignment="1">
      <alignment/>
    </xf>
    <xf numFmtId="3" fontId="1" fillId="4" borderId="3" xfId="0" applyNumberFormat="1" applyFont="1" applyFill="1" applyBorder="1" applyAlignment="1">
      <alignment horizontal="right"/>
    </xf>
    <xf numFmtId="3" fontId="12" fillId="0" borderId="0" xfId="0" applyNumberFormat="1" applyFont="1" applyAlignment="1">
      <alignment/>
    </xf>
    <xf numFmtId="174" fontId="12" fillId="0" borderId="0" xfId="0" applyNumberFormat="1" applyFont="1" applyAlignment="1">
      <alignment/>
    </xf>
    <xf numFmtId="174" fontId="12" fillId="0" borderId="0" xfId="0" applyNumberFormat="1" applyFont="1" applyBorder="1" applyAlignment="1">
      <alignment/>
    </xf>
    <xf numFmtId="3" fontId="1" fillId="4" borderId="0" xfId="0" applyNumberFormat="1" applyFont="1" applyFill="1" applyAlignment="1">
      <alignment/>
    </xf>
    <xf numFmtId="3" fontId="1" fillId="4" borderId="0" xfId="0" applyNumberFormat="1" applyFont="1" applyFill="1" applyBorder="1" applyAlignment="1">
      <alignment horizontal="right"/>
    </xf>
    <xf numFmtId="172" fontId="1" fillId="4" borderId="0" xfId="0" applyNumberFormat="1" applyFont="1" applyFill="1" applyBorder="1" applyAlignment="1">
      <alignment horizontal="right"/>
    </xf>
    <xf numFmtId="4" fontId="1" fillId="4" borderId="0" xfId="0" applyNumberFormat="1" applyFont="1" applyFill="1" applyBorder="1" applyAlignment="1">
      <alignment horizontal="right"/>
    </xf>
    <xf numFmtId="3" fontId="1" fillId="4" borderId="0" xfId="0" applyNumberFormat="1" applyFont="1" applyFill="1" applyBorder="1" applyAlignment="1">
      <alignment/>
    </xf>
    <xf numFmtId="3" fontId="1" fillId="4" borderId="3" xfId="0" applyNumberFormat="1" applyFont="1" applyFill="1" applyBorder="1" applyAlignment="1">
      <alignment/>
    </xf>
    <xf numFmtId="3" fontId="1" fillId="4" borderId="3" xfId="0" applyNumberFormat="1" applyFont="1" applyFill="1" applyBorder="1" applyAlignment="1">
      <alignment horizontal="right"/>
    </xf>
    <xf numFmtId="172" fontId="1" fillId="4" borderId="3" xfId="0" applyNumberFormat="1" applyFont="1" applyFill="1" applyBorder="1" applyAlignment="1">
      <alignment horizontal="right"/>
    </xf>
    <xf numFmtId="4" fontId="1" fillId="4" borderId="3" xfId="0" applyNumberFormat="1" applyFont="1" applyFill="1" applyBorder="1" applyAlignment="1">
      <alignment horizontal="right"/>
    </xf>
    <xf numFmtId="174" fontId="4" fillId="4" borderId="7" xfId="0" applyNumberFormat="1" applyFont="1" applyFill="1" applyBorder="1" applyAlignment="1">
      <alignment/>
    </xf>
    <xf numFmtId="2" fontId="1" fillId="4" borderId="0" xfId="0" applyNumberFormat="1" applyFont="1" applyFill="1" applyBorder="1" applyAlignment="1">
      <alignment/>
    </xf>
    <xf numFmtId="2" fontId="1" fillId="4" borderId="3" xfId="0" applyNumberFormat="1" applyFont="1" applyFill="1" applyBorder="1" applyAlignment="1">
      <alignment/>
    </xf>
    <xf numFmtId="174" fontId="1" fillId="4" borderId="0" xfId="0" applyNumberFormat="1" applyFont="1" applyFill="1" applyBorder="1" applyAlignment="1">
      <alignment vertical="center"/>
    </xf>
    <xf numFmtId="179" fontId="1" fillId="4" borderId="0" xfId="0" applyNumberFormat="1" applyFont="1" applyFill="1" applyAlignment="1">
      <alignment/>
    </xf>
    <xf numFmtId="49" fontId="1" fillId="2" borderId="0" xfId="0" applyNumberFormat="1" applyFont="1" applyFill="1" applyBorder="1" applyAlignment="1">
      <alignment horizontal="left"/>
    </xf>
    <xf numFmtId="3" fontId="1" fillId="4" borderId="0" xfId="15" applyNumberFormat="1" applyFont="1" applyFill="1" applyBorder="1" applyAlignment="1">
      <alignment horizontal="right"/>
    </xf>
    <xf numFmtId="3" fontId="1" fillId="4" borderId="0" xfId="0" applyNumberFormat="1" applyFont="1" applyFill="1" applyBorder="1" applyAlignment="1">
      <alignment/>
    </xf>
    <xf numFmtId="3" fontId="1" fillId="4" borderId="3" xfId="0" applyNumberFormat="1" applyFont="1" applyFill="1" applyBorder="1" applyAlignment="1">
      <alignment/>
    </xf>
    <xf numFmtId="0" fontId="1" fillId="0" borderId="7" xfId="80" applyFont="1" applyBorder="1">
      <alignment/>
      <protection/>
    </xf>
    <xf numFmtId="0" fontId="1" fillId="0" borderId="1" xfId="80" applyFont="1" applyBorder="1">
      <alignment/>
      <protection/>
    </xf>
    <xf numFmtId="0" fontId="1" fillId="0" borderId="15" xfId="0" applyFont="1" applyBorder="1" applyAlignment="1">
      <alignment/>
    </xf>
    <xf numFmtId="0" fontId="1" fillId="0" borderId="5" xfId="0" applyFont="1" applyBorder="1" applyAlignment="1">
      <alignment/>
    </xf>
    <xf numFmtId="0" fontId="1" fillId="0" borderId="16" xfId="0" applyFont="1" applyBorder="1" applyAlignment="1">
      <alignment/>
    </xf>
    <xf numFmtId="0" fontId="1" fillId="0" borderId="3" xfId="59" applyBorder="1">
      <alignment/>
      <protection/>
    </xf>
    <xf numFmtId="0" fontId="5" fillId="0" borderId="3" xfId="59" applyFont="1" applyBorder="1" applyAlignment="1">
      <alignment horizontal="right"/>
      <protection/>
    </xf>
    <xf numFmtId="0" fontId="10" fillId="0" borderId="3" xfId="0" applyFont="1" applyBorder="1" applyAlignment="1">
      <alignment/>
    </xf>
    <xf numFmtId="0" fontId="1" fillId="2" borderId="3" xfId="59" applyFill="1" applyBorder="1">
      <alignment/>
      <protection/>
    </xf>
    <xf numFmtId="0" fontId="4" fillId="2" borderId="3" xfId="59" applyFont="1" applyFill="1" applyBorder="1" applyAlignment="1">
      <alignment horizontal="right"/>
      <protection/>
    </xf>
    <xf numFmtId="174" fontId="1" fillId="4" borderId="0" xfId="59" applyNumberFormat="1" applyFont="1" applyFill="1">
      <alignment/>
      <protection/>
    </xf>
    <xf numFmtId="0" fontId="10" fillId="0" borderId="0" xfId="61" applyFont="1">
      <alignment/>
      <protection/>
    </xf>
    <xf numFmtId="0" fontId="0" fillId="0" borderId="3" xfId="0" applyBorder="1" applyAlignment="1">
      <alignment/>
    </xf>
    <xf numFmtId="174" fontId="1" fillId="2" borderId="3" xfId="0" applyNumberFormat="1" applyFont="1" applyFill="1" applyBorder="1" applyAlignment="1">
      <alignment/>
    </xf>
    <xf numFmtId="0" fontId="4" fillId="2" borderId="3" xfId="0" applyFont="1" applyFill="1" applyBorder="1" applyAlignment="1">
      <alignment horizontal="left"/>
    </xf>
    <xf numFmtId="174" fontId="1" fillId="4" borderId="7" xfId="0" applyNumberFormat="1" applyFont="1" applyFill="1" applyBorder="1" applyAlignment="1">
      <alignment/>
    </xf>
    <xf numFmtId="3" fontId="4" fillId="4" borderId="0" xfId="0" applyNumberFormat="1" applyFont="1" applyFill="1" applyAlignment="1">
      <alignment/>
    </xf>
    <xf numFmtId="174" fontId="1" fillId="4" borderId="17" xfId="0" applyNumberFormat="1" applyFont="1" applyFill="1" applyBorder="1" applyAlignment="1">
      <alignment/>
    </xf>
    <xf numFmtId="174" fontId="4" fillId="4" borderId="0" xfId="0" applyNumberFormat="1" applyFont="1" applyFill="1" applyBorder="1" applyAlignment="1">
      <alignment horizontal="right"/>
    </xf>
    <xf numFmtId="1" fontId="4" fillId="2" borderId="2" xfId="0" applyNumberFormat="1" applyFont="1" applyFill="1" applyBorder="1" applyAlignment="1">
      <alignment horizontal="right"/>
    </xf>
    <xf numFmtId="0" fontId="4" fillId="2" borderId="2" xfId="0" applyFont="1" applyFill="1" applyBorder="1" applyAlignment="1">
      <alignment horizontal="left"/>
    </xf>
    <xf numFmtId="0" fontId="1" fillId="0" borderId="3" xfId="55" applyFont="1" applyBorder="1" applyAlignment="1">
      <alignment/>
      <protection/>
    </xf>
    <xf numFmtId="0" fontId="1" fillId="0" borderId="3" xfId="55" applyFont="1" applyBorder="1" applyAlignment="1">
      <alignment horizontal="right"/>
      <protection/>
    </xf>
    <xf numFmtId="0" fontId="5" fillId="0" borderId="3" xfId="55" applyFont="1" applyBorder="1" applyAlignment="1">
      <alignment horizontal="right"/>
      <protection/>
    </xf>
    <xf numFmtId="0" fontId="4" fillId="2" borderId="2" xfId="55" applyFont="1" applyFill="1" applyBorder="1" applyAlignment="1">
      <alignment horizontal="left" wrapText="1"/>
      <protection/>
    </xf>
    <xf numFmtId="0" fontId="4" fillId="2" borderId="2" xfId="55" applyFont="1" applyFill="1" applyBorder="1" applyAlignment="1">
      <alignment horizontal="right" wrapText="1"/>
      <protection/>
    </xf>
    <xf numFmtId="0" fontId="11" fillId="3" borderId="2" xfId="55" applyFont="1" applyFill="1" applyBorder="1" applyAlignment="1">
      <alignment horizontal="right" wrapText="1"/>
      <protection/>
    </xf>
    <xf numFmtId="1" fontId="5" fillId="0" borderId="0" xfId="0" applyNumberFormat="1" applyFont="1" applyAlignment="1">
      <alignment horizontal="right"/>
    </xf>
    <xf numFmtId="2" fontId="1" fillId="4" borderId="0" xfId="0" applyNumberFormat="1" applyFont="1" applyFill="1" applyAlignment="1">
      <alignment horizontal="right"/>
    </xf>
    <xf numFmtId="2" fontId="4" fillId="4" borderId="0" xfId="0" applyNumberFormat="1" applyFont="1" applyFill="1" applyAlignment="1">
      <alignment horizontal="right"/>
    </xf>
    <xf numFmtId="0" fontId="0" fillId="0" borderId="3" xfId="0" applyBorder="1" applyAlignment="1">
      <alignment horizontal="right"/>
    </xf>
    <xf numFmtId="0" fontId="11" fillId="3" borderId="3" xfId="0" applyFont="1" applyFill="1" applyBorder="1" applyAlignment="1">
      <alignment horizontal="right"/>
    </xf>
    <xf numFmtId="3" fontId="1" fillId="4" borderId="0" xfId="0" applyNumberFormat="1" applyFont="1" applyFill="1" applyAlignment="1">
      <alignment horizontal="right"/>
    </xf>
    <xf numFmtId="3" fontId="4" fillId="4" borderId="0" xfId="0" applyNumberFormat="1" applyFont="1" applyFill="1" applyAlignment="1">
      <alignment horizontal="right"/>
    </xf>
    <xf numFmtId="0" fontId="11" fillId="3" borderId="3" xfId="0" applyFont="1" applyFill="1" applyBorder="1" applyAlignment="1">
      <alignment/>
    </xf>
    <xf numFmtId="174" fontId="1" fillId="4" borderId="18" xfId="0" applyNumberFormat="1" applyFont="1" applyFill="1" applyBorder="1" applyAlignment="1">
      <alignment/>
    </xf>
    <xf numFmtId="2" fontId="1" fillId="4" borderId="0" xfId="0" applyNumberFormat="1" applyFont="1" applyFill="1" applyAlignment="1">
      <alignment/>
    </xf>
    <xf numFmtId="3" fontId="1" fillId="4" borderId="0" xfId="0" applyNumberFormat="1" applyFont="1" applyFill="1" applyBorder="1" applyAlignment="1">
      <alignment horizontal="right"/>
    </xf>
    <xf numFmtId="1" fontId="1" fillId="0" borderId="0" xfId="0" applyNumberFormat="1" applyFont="1" applyFill="1" applyBorder="1" applyAlignment="1">
      <alignment/>
    </xf>
    <xf numFmtId="0" fontId="1" fillId="2" borderId="3" xfId="0" applyFont="1" applyFill="1" applyBorder="1" applyAlignment="1">
      <alignment horizontal="left"/>
    </xf>
    <xf numFmtId="3" fontId="1" fillId="4" borderId="1" xfId="0" applyNumberFormat="1" applyFont="1" applyFill="1" applyBorder="1" applyAlignment="1">
      <alignment/>
    </xf>
    <xf numFmtId="3" fontId="1" fillId="4" borderId="15" xfId="0" applyNumberFormat="1" applyFont="1" applyFill="1" applyBorder="1" applyAlignment="1">
      <alignment/>
    </xf>
    <xf numFmtId="0" fontId="4" fillId="2" borderId="16" xfId="0" applyFont="1" applyFill="1" applyBorder="1" applyAlignment="1">
      <alignment horizontal="center" wrapText="1"/>
    </xf>
    <xf numFmtId="172" fontId="16" fillId="2" borderId="16" xfId="0" applyNumberFormat="1" applyFont="1" applyFill="1" applyBorder="1" applyAlignment="1">
      <alignment horizontal="right" wrapText="1"/>
    </xf>
    <xf numFmtId="174" fontId="1" fillId="4" borderId="3" xfId="59" applyNumberFormat="1" applyFont="1" applyFill="1" applyBorder="1">
      <alignment/>
      <protection/>
    </xf>
    <xf numFmtId="174" fontId="1" fillId="4" borderId="3" xfId="61" applyNumberFormat="1" applyFont="1" applyFill="1" applyBorder="1">
      <alignment/>
      <protection/>
    </xf>
    <xf numFmtId="2" fontId="1" fillId="4" borderId="3" xfId="61" applyNumberFormat="1" applyFont="1" applyFill="1" applyBorder="1">
      <alignment/>
      <protection/>
    </xf>
    <xf numFmtId="0" fontId="1" fillId="2" borderId="3" xfId="61" applyFont="1" applyFill="1" applyBorder="1" applyAlignment="1">
      <alignment horizontal="left"/>
      <protection/>
    </xf>
    <xf numFmtId="0" fontId="1" fillId="0" borderId="0" xfId="54" applyFont="1">
      <alignment/>
      <protection/>
    </xf>
    <xf numFmtId="0" fontId="1" fillId="0" borderId="0" xfId="54" applyFont="1">
      <alignment/>
      <protection/>
    </xf>
    <xf numFmtId="0" fontId="1" fillId="4" borderId="0" xfId="0" applyFont="1" applyFill="1" applyBorder="1" applyAlignment="1">
      <alignment/>
    </xf>
    <xf numFmtId="0" fontId="1" fillId="2" borderId="0" xfId="0" applyFont="1" applyFill="1" applyAlignment="1">
      <alignment horizontal="left" indent="1"/>
    </xf>
    <xf numFmtId="0" fontId="9" fillId="0" borderId="0" xfId="0" applyFont="1" applyFill="1" applyAlignment="1">
      <alignment/>
    </xf>
    <xf numFmtId="2" fontId="1" fillId="4" borderId="0" xfId="0" applyNumberFormat="1" applyFont="1" applyFill="1" applyBorder="1" applyAlignment="1">
      <alignment horizontal="right"/>
    </xf>
    <xf numFmtId="0" fontId="4" fillId="2" borderId="3" xfId="98" applyFont="1" applyFill="1" applyBorder="1" applyAlignment="1">
      <alignment horizontal="left"/>
      <protection/>
    </xf>
    <xf numFmtId="0" fontId="4" fillId="2" borderId="3" xfId="98" applyFont="1" applyFill="1" applyBorder="1" applyAlignment="1">
      <alignment horizontal="right"/>
      <protection/>
    </xf>
    <xf numFmtId="172" fontId="1" fillId="0" borderId="0" xfId="79" applyNumberFormat="1" applyFont="1" applyAlignment="1">
      <alignment horizontal="right"/>
      <protection/>
    </xf>
    <xf numFmtId="174" fontId="1" fillId="0" borderId="0" xfId="79" applyNumberFormat="1">
      <alignment/>
      <protection/>
    </xf>
    <xf numFmtId="174" fontId="1" fillId="4" borderId="0" xfId="0" applyNumberFormat="1" applyFont="1" applyFill="1" applyAlignment="1">
      <alignment horizontal="right" wrapText="1"/>
    </xf>
    <xf numFmtId="174" fontId="4" fillId="4" borderId="0" xfId="0" applyNumberFormat="1" applyFont="1" applyFill="1" applyAlignment="1">
      <alignment horizontal="right" wrapText="1"/>
    </xf>
    <xf numFmtId="0" fontId="1" fillId="4" borderId="0" xfId="0" applyFont="1" applyFill="1" applyBorder="1" applyAlignment="1">
      <alignment horizontal="right"/>
    </xf>
    <xf numFmtId="0" fontId="30" fillId="0" borderId="0" xfId="0" applyFont="1" applyBorder="1" applyAlignment="1">
      <alignment/>
    </xf>
    <xf numFmtId="0" fontId="30" fillId="0" borderId="0" xfId="0" applyFont="1" applyFill="1" applyBorder="1" applyAlignment="1">
      <alignment/>
    </xf>
    <xf numFmtId="226" fontId="30" fillId="0" borderId="0" xfId="0" applyNumberFormat="1" applyFont="1" applyFill="1" applyAlignment="1">
      <alignment/>
    </xf>
    <xf numFmtId="222" fontId="39" fillId="0" borderId="0" xfId="93" applyNumberFormat="1" applyFont="1" applyBorder="1">
      <alignment/>
      <protection/>
    </xf>
    <xf numFmtId="0" fontId="30" fillId="0" borderId="0" xfId="0" applyFont="1" applyFill="1" applyAlignment="1">
      <alignment vertical="top"/>
    </xf>
    <xf numFmtId="186" fontId="30" fillId="0" borderId="0" xfId="93" applyFont="1" applyFill="1" applyAlignment="1">
      <alignment/>
      <protection/>
    </xf>
    <xf numFmtId="174" fontId="1" fillId="4" borderId="4" xfId="0" applyNumberFormat="1" applyFont="1" applyFill="1" applyBorder="1" applyAlignment="1">
      <alignment horizontal="right"/>
    </xf>
    <xf numFmtId="174" fontId="1" fillId="2" borderId="4" xfId="0" applyNumberFormat="1" applyFont="1" applyFill="1" applyBorder="1" applyAlignment="1">
      <alignment/>
    </xf>
    <xf numFmtId="174" fontId="1" fillId="2" borderId="0" xfId="0" applyNumberFormat="1" applyFont="1" applyFill="1" applyBorder="1" applyAlignment="1">
      <alignment/>
    </xf>
    <xf numFmtId="174" fontId="4" fillId="2" borderId="0" xfId="0" applyNumberFormat="1" applyFont="1" applyFill="1" applyBorder="1" applyAlignment="1">
      <alignment/>
    </xf>
    <xf numFmtId="3" fontId="1" fillId="4" borderId="0" xfId="0" applyNumberFormat="1" applyFont="1" applyFill="1" applyAlignment="1">
      <alignment horizontal="right" wrapText="1"/>
    </xf>
    <xf numFmtId="174" fontId="1" fillId="4" borderId="3" xfId="0" applyNumberFormat="1" applyFont="1" applyFill="1" applyBorder="1" applyAlignment="1">
      <alignment horizontal="right" wrapText="1"/>
    </xf>
    <xf numFmtId="3" fontId="1" fillId="4" borderId="3" xfId="0" applyNumberFormat="1" applyFont="1" applyFill="1" applyBorder="1" applyAlignment="1">
      <alignment horizontal="right" wrapText="1"/>
    </xf>
    <xf numFmtId="2" fontId="1" fillId="2" borderId="0" xfId="0" applyNumberFormat="1" applyFont="1" applyFill="1" applyAlignment="1">
      <alignment/>
    </xf>
    <xf numFmtId="2" fontId="1" fillId="2" borderId="3" xfId="0" applyNumberFormat="1" applyFont="1" applyFill="1" applyBorder="1" applyAlignment="1">
      <alignment/>
    </xf>
    <xf numFmtId="2" fontId="4" fillId="2" borderId="0" xfId="0" applyNumberFormat="1" applyFont="1" applyFill="1" applyAlignment="1">
      <alignment/>
    </xf>
    <xf numFmtId="1" fontId="4" fillId="4" borderId="3" xfId="0" applyNumberFormat="1" applyFont="1" applyFill="1" applyBorder="1" applyAlignment="1">
      <alignment/>
    </xf>
    <xf numFmtId="2" fontId="1" fillId="4" borderId="0" xfId="54" applyNumberFormat="1" applyFill="1" applyBorder="1">
      <alignment/>
      <protection/>
    </xf>
    <xf numFmtId="2" fontId="1" fillId="4" borderId="3" xfId="54" applyNumberFormat="1" applyFill="1" applyBorder="1">
      <alignment/>
      <protection/>
    </xf>
    <xf numFmtId="2" fontId="4" fillId="4" borderId="0" xfId="54" applyNumberFormat="1" applyFont="1" applyFill="1" applyBorder="1">
      <alignment/>
      <protection/>
    </xf>
    <xf numFmtId="2" fontId="1" fillId="4" borderId="0" xfId="0" applyNumberFormat="1" applyFont="1" applyFill="1" applyBorder="1" applyAlignment="1">
      <alignment/>
    </xf>
    <xf numFmtId="2" fontId="4" fillId="4" borderId="0" xfId="0" applyNumberFormat="1" applyFont="1" applyFill="1" applyBorder="1" applyAlignment="1">
      <alignment/>
    </xf>
    <xf numFmtId="172" fontId="4" fillId="4" borderId="3" xfId="0" applyNumberFormat="1" applyFont="1" applyFill="1" applyBorder="1" applyAlignment="1">
      <alignment/>
    </xf>
    <xf numFmtId="172" fontId="4" fillId="4" borderId="3" xfId="0" applyNumberFormat="1" applyFont="1" applyFill="1" applyBorder="1" applyAlignment="1">
      <alignment horizontal="right"/>
    </xf>
    <xf numFmtId="174" fontId="1" fillId="4" borderId="4" xfId="0" applyNumberFormat="1" applyFont="1" applyFill="1" applyBorder="1" applyAlignment="1">
      <alignment/>
    </xf>
    <xf numFmtId="174" fontId="4" fillId="4" borderId="0" xfId="0" applyNumberFormat="1" applyFont="1" applyFill="1" applyBorder="1" applyAlignment="1">
      <alignment/>
    </xf>
    <xf numFmtId="0" fontId="1" fillId="4" borderId="4" xfId="0" applyFont="1" applyFill="1" applyBorder="1" applyAlignment="1">
      <alignment/>
    </xf>
    <xf numFmtId="0" fontId="5" fillId="2" borderId="0" xfId="0" applyFont="1" applyFill="1" applyAlignment="1">
      <alignment horizontal="left" indent="1"/>
    </xf>
    <xf numFmtId="174" fontId="5" fillId="4" borderId="0" xfId="0" applyNumberFormat="1" applyFont="1" applyFill="1" applyAlignment="1">
      <alignment/>
    </xf>
    <xf numFmtId="0" fontId="5" fillId="4" borderId="0" xfId="0" applyFont="1" applyFill="1" applyBorder="1" applyAlignment="1">
      <alignment/>
    </xf>
    <xf numFmtId="0" fontId="4" fillId="2" borderId="2" xfId="61" applyFont="1" applyFill="1" applyBorder="1" applyAlignment="1">
      <alignment wrapText="1"/>
      <protection/>
    </xf>
    <xf numFmtId="0" fontId="4" fillId="2" borderId="2" xfId="61" applyFont="1" applyFill="1" applyBorder="1" applyAlignment="1">
      <alignment horizontal="right" wrapText="1"/>
      <protection/>
    </xf>
    <xf numFmtId="0" fontId="0" fillId="0" borderId="0" xfId="0" applyFill="1" applyAlignment="1">
      <alignment/>
    </xf>
    <xf numFmtId="2" fontId="15" fillId="0" borderId="0" xfId="0" applyNumberFormat="1" applyFont="1" applyFill="1" applyBorder="1" applyAlignment="1">
      <alignment/>
    </xf>
    <xf numFmtId="174" fontId="1" fillId="4" borderId="0" xfId="15" applyNumberFormat="1" applyFont="1" applyFill="1" applyBorder="1" applyAlignment="1">
      <alignment horizontal="right"/>
    </xf>
    <xf numFmtId="174" fontId="4" fillId="4" borderId="3" xfId="15" applyNumberFormat="1" applyFont="1" applyFill="1" applyBorder="1" applyAlignment="1">
      <alignment horizontal="right"/>
    </xf>
    <xf numFmtId="1" fontId="4" fillId="4" borderId="0" xfId="0" applyNumberFormat="1" applyFont="1" applyFill="1" applyBorder="1" applyAlignment="1">
      <alignment/>
    </xf>
    <xf numFmtId="0" fontId="1" fillId="2" borderId="2" xfId="0" applyFont="1" applyFill="1" applyBorder="1" applyAlignment="1">
      <alignment horizontal="right" vertical="top" wrapText="1"/>
    </xf>
    <xf numFmtId="228" fontId="1" fillId="4" borderId="0" xfId="16" applyNumberFormat="1" applyFont="1" applyFill="1" applyBorder="1" applyAlignment="1">
      <alignment/>
    </xf>
    <xf numFmtId="229" fontId="1" fillId="4" borderId="0" xfId="0" applyNumberFormat="1" applyFont="1" applyFill="1" applyBorder="1" applyAlignment="1">
      <alignment/>
    </xf>
    <xf numFmtId="229" fontId="1" fillId="4" borderId="3" xfId="0" applyNumberFormat="1" applyFont="1" applyFill="1" applyBorder="1" applyAlignment="1">
      <alignment/>
    </xf>
    <xf numFmtId="174" fontId="7" fillId="0" borderId="6" xfId="0" applyNumberFormat="1" applyFont="1" applyBorder="1" applyAlignment="1">
      <alignment/>
    </xf>
    <xf numFmtId="229" fontId="1" fillId="4" borderId="0" xfId="0" applyNumberFormat="1" applyFont="1" applyFill="1" applyBorder="1" applyAlignment="1">
      <alignment horizontal="right"/>
    </xf>
    <xf numFmtId="229" fontId="1" fillId="4" borderId="3" xfId="0" applyNumberFormat="1" applyFont="1" applyFill="1" applyBorder="1" applyAlignment="1">
      <alignment horizontal="right"/>
    </xf>
    <xf numFmtId="172" fontId="1" fillId="0" borderId="3" xfId="0" applyNumberFormat="1" applyFont="1" applyBorder="1" applyAlignment="1">
      <alignment/>
    </xf>
    <xf numFmtId="172" fontId="4" fillId="4" borderId="0" xfId="0" applyNumberFormat="1" applyFont="1" applyFill="1" applyAlignment="1">
      <alignment/>
    </xf>
    <xf numFmtId="172" fontId="5" fillId="0" borderId="3" xfId="0" applyNumberFormat="1" applyFont="1" applyBorder="1" applyAlignment="1">
      <alignment horizontal="right"/>
    </xf>
    <xf numFmtId="3" fontId="1" fillId="2" borderId="2" xfId="0" applyNumberFormat="1" applyFont="1" applyFill="1" applyBorder="1" applyAlignment="1">
      <alignment horizontal="right" wrapText="1"/>
    </xf>
    <xf numFmtId="0" fontId="1" fillId="2" borderId="2" xfId="0" applyFont="1" applyFill="1" applyBorder="1" applyAlignment="1">
      <alignment horizontal="right" wrapText="1"/>
    </xf>
    <xf numFmtId="3" fontId="1" fillId="0" borderId="0" xfId="0" applyNumberFormat="1" applyFont="1" applyAlignment="1">
      <alignment/>
    </xf>
    <xf numFmtId="2" fontId="1" fillId="4" borderId="3" xfId="0" applyNumberFormat="1" applyFont="1" applyFill="1" applyBorder="1" applyAlignment="1">
      <alignment horizontal="right"/>
    </xf>
    <xf numFmtId="0" fontId="1" fillId="0" borderId="8" xfId="0" applyFont="1" applyBorder="1" applyAlignment="1">
      <alignment/>
    </xf>
    <xf numFmtId="174" fontId="1" fillId="0" borderId="9" xfId="0" applyNumberFormat="1" applyFont="1" applyBorder="1" applyAlignment="1">
      <alignment/>
    </xf>
    <xf numFmtId="0" fontId="1" fillId="0" borderId="11" xfId="0" applyFont="1" applyBorder="1" applyAlignment="1">
      <alignment/>
    </xf>
    <xf numFmtId="1" fontId="1" fillId="0" borderId="11" xfId="0" applyNumberFormat="1" applyFont="1" applyBorder="1" applyAlignment="1">
      <alignment/>
    </xf>
    <xf numFmtId="0" fontId="4" fillId="2" borderId="2" xfId="0" applyFont="1" applyFill="1" applyBorder="1" applyAlignment="1">
      <alignment horizontal="center" wrapText="1"/>
    </xf>
    <xf numFmtId="0" fontId="9" fillId="0" borderId="6" xfId="0" applyFont="1" applyFill="1" applyBorder="1" applyAlignment="1">
      <alignment/>
    </xf>
    <xf numFmtId="0" fontId="41" fillId="0" borderId="0" xfId="0" applyFont="1" applyAlignment="1" applyProtection="1">
      <alignment horizontal="left"/>
      <protection/>
    </xf>
    <xf numFmtId="0" fontId="37" fillId="0" borderId="0" xfId="0" applyFont="1" applyAlignment="1">
      <alignment/>
    </xf>
    <xf numFmtId="3" fontId="37" fillId="0" borderId="0" xfId="0" applyNumberFormat="1" applyFont="1" applyAlignment="1">
      <alignment/>
    </xf>
    <xf numFmtId="3" fontId="37" fillId="0" borderId="0" xfId="0" applyNumberFormat="1" applyFont="1" applyFill="1" applyAlignment="1">
      <alignment/>
    </xf>
    <xf numFmtId="0" fontId="41" fillId="0" borderId="0" xfId="0" applyFont="1" applyAlignment="1">
      <alignment/>
    </xf>
    <xf numFmtId="0" fontId="38" fillId="0" borderId="0" xfId="0" applyFont="1" applyAlignment="1" applyProtection="1">
      <alignment horizontal="left"/>
      <protection/>
    </xf>
    <xf numFmtId="3" fontId="37" fillId="0" borderId="0" xfId="0" applyNumberFormat="1" applyFont="1" applyAlignment="1" applyProtection="1">
      <alignment horizontal="center"/>
      <protection/>
    </xf>
    <xf numFmtId="3" fontId="37" fillId="0" borderId="0" xfId="0" applyNumberFormat="1" applyFont="1" applyFill="1" applyAlignment="1" applyProtection="1">
      <alignment horizontal="center"/>
      <protection/>
    </xf>
    <xf numFmtId="3" fontId="37" fillId="0" borderId="3" xfId="0" applyNumberFormat="1" applyFont="1" applyBorder="1" applyAlignment="1">
      <alignment/>
    </xf>
    <xf numFmtId="0" fontId="37" fillId="0" borderId="3" xfId="0" applyFont="1" applyBorder="1" applyAlignment="1">
      <alignment/>
    </xf>
    <xf numFmtId="0" fontId="38" fillId="0" borderId="4" xfId="0" applyFont="1" applyBorder="1" applyAlignment="1">
      <alignment/>
    </xf>
    <xf numFmtId="0" fontId="37" fillId="0" borderId="4" xfId="0" applyFont="1" applyBorder="1" applyAlignment="1">
      <alignment/>
    </xf>
    <xf numFmtId="3" fontId="37" fillId="0" borderId="4" xfId="0" applyNumberFormat="1" applyFont="1" applyBorder="1" applyAlignment="1">
      <alignment/>
    </xf>
    <xf numFmtId="3" fontId="37" fillId="0" borderId="4" xfId="0" applyNumberFormat="1" applyFont="1" applyFill="1" applyBorder="1" applyAlignment="1">
      <alignment/>
    </xf>
    <xf numFmtId="0" fontId="38" fillId="0" borderId="0" xfId="0" applyFont="1" applyAlignment="1" applyProtection="1">
      <alignment horizontal="centerContinuous"/>
      <protection/>
    </xf>
    <xf numFmtId="0" fontId="37" fillId="0" borderId="0" xfId="0" applyFont="1" applyAlignment="1">
      <alignment horizontal="centerContinuous"/>
    </xf>
    <xf numFmtId="172" fontId="37" fillId="0" borderId="3" xfId="0" applyNumberFormat="1" applyFont="1" applyBorder="1" applyAlignment="1">
      <alignment/>
    </xf>
    <xf numFmtId="172" fontId="37" fillId="0" borderId="3" xfId="0" applyNumberFormat="1" applyFont="1" applyFill="1" applyBorder="1" applyAlignment="1" applyProtection="1">
      <alignment/>
      <protection/>
    </xf>
    <xf numFmtId="172" fontId="37" fillId="0" borderId="4" xfId="0" applyNumberFormat="1" applyFont="1" applyBorder="1" applyAlignment="1">
      <alignment/>
    </xf>
    <xf numFmtId="172" fontId="37" fillId="0" borderId="0" xfId="0" applyNumberFormat="1" applyFont="1" applyFill="1" applyBorder="1" applyAlignment="1" applyProtection="1">
      <alignment/>
      <protection/>
    </xf>
    <xf numFmtId="172" fontId="37" fillId="0" borderId="0" xfId="0" applyNumberFormat="1" applyFont="1" applyBorder="1" applyAlignment="1">
      <alignment/>
    </xf>
    <xf numFmtId="3" fontId="37" fillId="0" borderId="0" xfId="0" applyNumberFormat="1" applyFont="1" applyBorder="1" applyAlignment="1">
      <alignment/>
    </xf>
    <xf numFmtId="3" fontId="37" fillId="0" borderId="0" xfId="0" applyNumberFormat="1" applyFont="1" applyBorder="1" applyAlignment="1" applyProtection="1">
      <alignment/>
      <protection/>
    </xf>
    <xf numFmtId="3" fontId="37" fillId="0" borderId="0" xfId="0" applyNumberFormat="1" applyFont="1" applyFill="1" applyBorder="1" applyAlignment="1" applyProtection="1">
      <alignment/>
      <protection/>
    </xf>
    <xf numFmtId="49" fontId="37" fillId="0" borderId="0" xfId="0" applyNumberFormat="1" applyFont="1" applyBorder="1" applyAlignment="1" applyProtection="1">
      <alignment horizontal="right"/>
      <protection/>
    </xf>
    <xf numFmtId="49" fontId="5" fillId="0" borderId="3" xfId="0" applyNumberFormat="1" applyFont="1" applyBorder="1" applyAlignment="1">
      <alignment horizontal="right"/>
    </xf>
    <xf numFmtId="49" fontId="5" fillId="0" borderId="0" xfId="0" applyNumberFormat="1" applyFont="1" applyAlignment="1">
      <alignment horizontal="right"/>
    </xf>
    <xf numFmtId="0" fontId="1" fillId="2" borderId="3" xfId="57" applyFill="1" applyBorder="1" applyAlignment="1">
      <alignment horizontal="left"/>
      <protection/>
    </xf>
    <xf numFmtId="0" fontId="4" fillId="2" borderId="3" xfId="57" applyFont="1" applyFill="1" applyBorder="1" applyAlignment="1">
      <alignment horizontal="left"/>
      <protection/>
    </xf>
    <xf numFmtId="0" fontId="4" fillId="2" borderId="3" xfId="57" applyFont="1" applyFill="1" applyBorder="1" applyAlignment="1">
      <alignment horizontal="right"/>
      <protection/>
    </xf>
    <xf numFmtId="0" fontId="1" fillId="0" borderId="3" xfId="57" applyBorder="1">
      <alignment/>
      <protection/>
    </xf>
    <xf numFmtId="0" fontId="5" fillId="0" borderId="3" xfId="57" applyFont="1" applyBorder="1" applyAlignment="1">
      <alignment horizontal="right"/>
      <protection/>
    </xf>
    <xf numFmtId="49" fontId="10" fillId="0" borderId="0" xfId="57" applyNumberFormat="1" applyFont="1" applyAlignment="1">
      <alignment horizontal="left"/>
      <protection/>
    </xf>
    <xf numFmtId="174" fontId="43" fillId="5" borderId="0" xfId="0" applyNumberFormat="1" applyFont="1" applyFill="1" applyAlignment="1">
      <alignment/>
    </xf>
    <xf numFmtId="174" fontId="43" fillId="5" borderId="0" xfId="0" applyNumberFormat="1" applyFont="1" applyFill="1" applyAlignment="1">
      <alignment/>
    </xf>
    <xf numFmtId="174" fontId="43" fillId="5" borderId="0" xfId="0" applyNumberFormat="1" applyFont="1" applyFill="1" applyAlignment="1">
      <alignment horizontal="right"/>
    </xf>
    <xf numFmtId="174" fontId="44" fillId="5" borderId="3" xfId="0" applyNumberFormat="1" applyFont="1" applyFill="1" applyBorder="1" applyAlignment="1">
      <alignment/>
    </xf>
    <xf numFmtId="0" fontId="4" fillId="0" borderId="19" xfId="0" applyFont="1" applyBorder="1" applyAlignment="1">
      <alignment horizontal="left" vertical="top" wrapText="1"/>
    </xf>
    <xf numFmtId="0" fontId="4" fillId="0" borderId="4" xfId="0" applyFont="1" applyBorder="1" applyAlignment="1">
      <alignment horizontal="right" vertical="top" wrapText="1"/>
    </xf>
    <xf numFmtId="0" fontId="4" fillId="0" borderId="18" xfId="0" applyFont="1" applyBorder="1" applyAlignment="1">
      <alignment horizontal="right" vertical="top" wrapText="1"/>
    </xf>
    <xf numFmtId="49" fontId="1" fillId="0" borderId="1" xfId="0" applyNumberFormat="1" applyFont="1" applyBorder="1" applyAlignment="1">
      <alignment horizontal="left"/>
    </xf>
    <xf numFmtId="0" fontId="1" fillId="0" borderId="15" xfId="0" applyFont="1" applyBorder="1" applyAlignment="1">
      <alignment horizontal="left"/>
    </xf>
    <xf numFmtId="174" fontId="1" fillId="0" borderId="17" xfId="0" applyNumberFormat="1" applyFont="1" applyBorder="1" applyAlignment="1">
      <alignment horizontal="right"/>
    </xf>
    <xf numFmtId="3" fontId="1" fillId="0" borderId="3" xfId="0" applyNumberFormat="1" applyFont="1" applyBorder="1" applyAlignment="1">
      <alignment horizontal="right"/>
    </xf>
    <xf numFmtId="0" fontId="0" fillId="0" borderId="3" xfId="0" applyBorder="1" applyAlignment="1">
      <alignment wrapText="1"/>
    </xf>
    <xf numFmtId="0" fontId="4" fillId="2" borderId="15" xfId="0" applyFont="1" applyFill="1" applyBorder="1" applyAlignment="1">
      <alignment horizontal="right"/>
    </xf>
    <xf numFmtId="0" fontId="1" fillId="4" borderId="1" xfId="0" applyFont="1" applyFill="1" applyBorder="1" applyAlignment="1">
      <alignment horizontal="right"/>
    </xf>
    <xf numFmtId="0" fontId="1" fillId="4" borderId="15" xfId="0" applyFont="1" applyFill="1" applyBorder="1" applyAlignment="1">
      <alignment horizontal="right"/>
    </xf>
    <xf numFmtId="0" fontId="1" fillId="2" borderId="0" xfId="0" applyFont="1" applyFill="1" applyBorder="1" applyAlignment="1">
      <alignment horizontal="left"/>
    </xf>
    <xf numFmtId="0" fontId="1" fillId="2" borderId="0" xfId="0" applyFont="1" applyFill="1" applyBorder="1" applyAlignment="1">
      <alignment/>
    </xf>
    <xf numFmtId="1" fontId="1" fillId="4" borderId="0" xfId="0" applyNumberFormat="1" applyFont="1" applyFill="1" applyBorder="1" applyAlignment="1">
      <alignment horizontal="right"/>
    </xf>
    <xf numFmtId="1" fontId="1" fillId="4" borderId="0" xfId="0" applyNumberFormat="1" applyFont="1" applyFill="1" applyBorder="1" applyAlignment="1">
      <alignment/>
    </xf>
    <xf numFmtId="1" fontId="1" fillId="4" borderId="0" xfId="0" applyNumberFormat="1" applyFont="1" applyFill="1" applyBorder="1" applyAlignment="1">
      <alignment horizontal="right"/>
    </xf>
    <xf numFmtId="0" fontId="4" fillId="2" borderId="0" xfId="0" applyFont="1" applyFill="1" applyBorder="1" applyAlignment="1">
      <alignment horizontal="left"/>
    </xf>
    <xf numFmtId="1" fontId="4" fillId="4" borderId="0" xfId="0" applyNumberFormat="1" applyFont="1" applyFill="1" applyBorder="1" applyAlignment="1">
      <alignment horizontal="right"/>
    </xf>
    <xf numFmtId="1" fontId="4" fillId="4" borderId="0" xfId="0" applyNumberFormat="1" applyFont="1" applyFill="1" applyBorder="1" applyAlignment="1">
      <alignment horizontal="right"/>
    </xf>
    <xf numFmtId="1" fontId="4" fillId="4" borderId="0" xfId="0" applyNumberFormat="1" applyFont="1" applyFill="1" applyBorder="1" applyAlignment="1">
      <alignment/>
    </xf>
    <xf numFmtId="1" fontId="1" fillId="4" borderId="3" xfId="0" applyNumberFormat="1" applyFont="1" applyFill="1" applyBorder="1" applyAlignment="1">
      <alignment horizontal="right"/>
    </xf>
    <xf numFmtId="228" fontId="1" fillId="4" borderId="0" xfId="16" applyNumberFormat="1" applyFont="1" applyFill="1" applyBorder="1" applyAlignment="1">
      <alignment horizontal="right"/>
    </xf>
    <xf numFmtId="228" fontId="1" fillId="4" borderId="3" xfId="16" applyNumberFormat="1" applyFont="1" applyFill="1" applyBorder="1" applyAlignment="1">
      <alignment horizontal="right"/>
    </xf>
    <xf numFmtId="4" fontId="1" fillId="4" borderId="0" xfId="0" applyNumberFormat="1" applyFont="1" applyFill="1" applyBorder="1" applyAlignment="1">
      <alignment horizontal="right"/>
    </xf>
    <xf numFmtId="3" fontId="1" fillId="4" borderId="0" xfId="15" applyNumberFormat="1" applyFont="1" applyFill="1" applyAlignment="1">
      <alignment horizontal="right"/>
    </xf>
    <xf numFmtId="0" fontId="4" fillId="2" borderId="2" xfId="59" applyFont="1" applyFill="1" applyBorder="1" applyAlignment="1">
      <alignment horizontal="left"/>
      <protection/>
    </xf>
    <xf numFmtId="0" fontId="4" fillId="2" borderId="2" xfId="59" applyFont="1" applyFill="1" applyBorder="1" applyAlignment="1">
      <alignment horizontal="right"/>
      <protection/>
    </xf>
    <xf numFmtId="0" fontId="1" fillId="2" borderId="3" xfId="59" applyFill="1" applyBorder="1" applyAlignment="1">
      <alignment horizontal="left"/>
      <protection/>
    </xf>
    <xf numFmtId="0" fontId="10" fillId="0" borderId="0" xfId="59" applyFont="1">
      <alignment/>
      <protection/>
    </xf>
    <xf numFmtId="0" fontId="9" fillId="0" borderId="0" xfId="0" applyFont="1" applyAlignment="1">
      <alignment vertical="center"/>
    </xf>
    <xf numFmtId="49" fontId="10" fillId="0" borderId="0" xfId="61" applyNumberFormat="1" applyFont="1" applyAlignment="1">
      <alignment horizontal="left"/>
      <protection/>
    </xf>
    <xf numFmtId="0" fontId="4" fillId="0" borderId="3" xfId="0" applyFont="1" applyBorder="1" applyAlignment="1">
      <alignment/>
    </xf>
    <xf numFmtId="174" fontId="1" fillId="0" borderId="1" xfId="0" applyNumberFormat="1" applyFont="1" applyBorder="1" applyAlignment="1">
      <alignment/>
    </xf>
    <xf numFmtId="179" fontId="1" fillId="4" borderId="3" xfId="0" applyNumberFormat="1" applyFont="1" applyFill="1" applyBorder="1" applyAlignment="1">
      <alignment/>
    </xf>
    <xf numFmtId="0" fontId="45" fillId="0" borderId="0" xfId="0" applyFont="1" applyBorder="1" applyAlignment="1">
      <alignment/>
    </xf>
    <xf numFmtId="0" fontId="1" fillId="0" borderId="0" xfId="79" applyFont="1" applyBorder="1" applyAlignment="1">
      <alignment horizontal="left"/>
      <protection/>
    </xf>
    <xf numFmtId="0" fontId="1" fillId="0" borderId="0" xfId="79" applyFont="1" applyBorder="1">
      <alignment/>
      <protection/>
    </xf>
    <xf numFmtId="49" fontId="10" fillId="0" borderId="0" xfId="79" applyNumberFormat="1" applyFont="1" applyAlignment="1">
      <alignment horizontal="left"/>
      <protection/>
    </xf>
    <xf numFmtId="0" fontId="4" fillId="2" borderId="2" xfId="59" applyFont="1" applyFill="1" applyBorder="1" applyAlignment="1">
      <alignment/>
      <protection/>
    </xf>
    <xf numFmtId="0" fontId="1" fillId="0" borderId="3" xfId="79" applyFont="1" applyBorder="1" applyAlignment="1">
      <alignment horizontal="left"/>
      <protection/>
    </xf>
    <xf numFmtId="0" fontId="1" fillId="0" borderId="3" xfId="79" applyFont="1" applyBorder="1">
      <alignment/>
      <protection/>
    </xf>
    <xf numFmtId="49" fontId="4" fillId="0" borderId="3" xfId="79" applyNumberFormat="1" applyFont="1" applyBorder="1" applyAlignment="1">
      <alignment horizontal="left"/>
      <protection/>
    </xf>
    <xf numFmtId="172" fontId="4" fillId="0" borderId="3" xfId="79" applyNumberFormat="1" applyFont="1" applyBorder="1">
      <alignment/>
      <protection/>
    </xf>
    <xf numFmtId="0" fontId="1" fillId="0" borderId="3" xfId="79" applyBorder="1">
      <alignment/>
      <protection/>
    </xf>
    <xf numFmtId="0" fontId="15" fillId="0" borderId="3" xfId="79" applyFont="1" applyBorder="1">
      <alignment/>
      <protection/>
    </xf>
    <xf numFmtId="0" fontId="10" fillId="0" borderId="0" xfId="80" applyFont="1" applyAlignment="1">
      <alignment horizontal="left"/>
      <protection/>
    </xf>
    <xf numFmtId="174" fontId="1" fillId="4" borderId="0" xfId="61" applyNumberFormat="1" applyFont="1" applyFill="1" applyBorder="1">
      <alignment/>
      <protection/>
    </xf>
    <xf numFmtId="2" fontId="1" fillId="4" borderId="0" xfId="61" applyNumberFormat="1" applyFont="1" applyFill="1" applyBorder="1">
      <alignment/>
      <protection/>
    </xf>
    <xf numFmtId="0" fontId="1" fillId="2" borderId="0" xfId="61" applyFont="1" applyFill="1" applyBorder="1" applyAlignment="1">
      <alignment horizontal="left"/>
      <protection/>
    </xf>
    <xf numFmtId="0" fontId="1" fillId="2" borderId="19" xfId="0" applyFont="1" applyFill="1" applyBorder="1" applyAlignment="1">
      <alignment horizontal="left" wrapText="1"/>
    </xf>
    <xf numFmtId="0" fontId="1" fillId="4" borderId="4" xfId="0" applyFont="1" applyFill="1" applyBorder="1" applyAlignment="1">
      <alignment/>
    </xf>
    <xf numFmtId="174" fontId="1" fillId="4" borderId="18" xfId="61" applyNumberFormat="1" applyFill="1" applyBorder="1">
      <alignment/>
      <protection/>
    </xf>
    <xf numFmtId="0" fontId="1" fillId="2" borderId="1" xfId="0" applyFont="1" applyFill="1" applyBorder="1" applyAlignment="1">
      <alignment horizontal="left" wrapText="1"/>
    </xf>
    <xf numFmtId="174" fontId="1" fillId="4" borderId="7" xfId="61" applyNumberFormat="1" applyFill="1" applyBorder="1">
      <alignment/>
      <protection/>
    </xf>
    <xf numFmtId="0" fontId="1" fillId="2" borderId="15" xfId="61" applyFill="1" applyBorder="1" applyAlignment="1">
      <alignment horizontal="left"/>
      <protection/>
    </xf>
    <xf numFmtId="0" fontId="4" fillId="2" borderId="5" xfId="0" applyFont="1" applyFill="1" applyBorder="1" applyAlignment="1">
      <alignment horizontal="left" wrapText="1"/>
    </xf>
    <xf numFmtId="0" fontId="4" fillId="2" borderId="16" xfId="61" applyFont="1" applyFill="1" applyBorder="1" applyAlignment="1">
      <alignment horizontal="right" wrapText="1"/>
      <protection/>
    </xf>
    <xf numFmtId="0" fontId="1" fillId="2" borderId="1" xfId="0" applyFont="1" applyFill="1" applyBorder="1" applyAlignment="1">
      <alignment horizontal="left"/>
    </xf>
    <xf numFmtId="0" fontId="1" fillId="4" borderId="3" xfId="61" applyFill="1" applyBorder="1">
      <alignment/>
      <protection/>
    </xf>
    <xf numFmtId="0" fontId="1" fillId="0" borderId="3" xfId="0" applyFont="1" applyBorder="1" applyAlignment="1">
      <alignment horizontal="left"/>
    </xf>
    <xf numFmtId="0" fontId="10" fillId="0" borderId="0" xfId="0" applyFont="1" applyAlignment="1">
      <alignment wrapText="1"/>
    </xf>
    <xf numFmtId="0" fontId="10" fillId="0" borderId="0" xfId="76" applyFont="1" applyAlignment="1">
      <alignment horizontal="left"/>
      <protection/>
    </xf>
    <xf numFmtId="0" fontId="10" fillId="0" borderId="0" xfId="75" applyFont="1">
      <alignment/>
      <protection/>
    </xf>
    <xf numFmtId="3" fontId="47" fillId="0" borderId="0" xfId="0" applyNumberFormat="1" applyFont="1" applyBorder="1" applyAlignment="1" applyProtection="1">
      <alignment/>
      <protection/>
    </xf>
    <xf numFmtId="0" fontId="37" fillId="0" borderId="0" xfId="0" applyFont="1" applyBorder="1" applyAlignment="1">
      <alignment/>
    </xf>
    <xf numFmtId="0" fontId="47" fillId="0" borderId="0" xfId="0" applyFont="1" applyBorder="1" applyAlignment="1">
      <alignment/>
    </xf>
    <xf numFmtId="3" fontId="37" fillId="0" borderId="0" xfId="0" applyNumberFormat="1" applyFont="1" applyAlignment="1" applyProtection="1">
      <alignment/>
      <protection/>
    </xf>
    <xf numFmtId="3" fontId="37" fillId="0" borderId="0" xfId="0" applyNumberFormat="1" applyFont="1" applyFill="1" applyAlignment="1" applyProtection="1">
      <alignment/>
      <protection/>
    </xf>
    <xf numFmtId="172" fontId="37" fillId="0" borderId="3" xfId="0" applyNumberFormat="1" applyFont="1" applyBorder="1" applyAlignment="1" applyProtection="1">
      <alignment/>
      <protection/>
    </xf>
    <xf numFmtId="0" fontId="1" fillId="0" borderId="19" xfId="0" applyFont="1" applyBorder="1" applyAlignment="1">
      <alignment/>
    </xf>
    <xf numFmtId="0" fontId="1" fillId="0" borderId="4" xfId="0" applyFont="1" applyBorder="1" applyAlignment="1">
      <alignment/>
    </xf>
    <xf numFmtId="0" fontId="46" fillId="0" borderId="1" xfId="0" applyFont="1" applyBorder="1" applyAlignment="1" applyProtection="1">
      <alignment horizontal="left"/>
      <protection/>
    </xf>
    <xf numFmtId="3" fontId="47" fillId="0" borderId="0" xfId="0" applyNumberFormat="1" applyFont="1" applyFill="1" applyBorder="1" applyAlignment="1" applyProtection="1">
      <alignment/>
      <protection/>
    </xf>
    <xf numFmtId="3" fontId="47" fillId="0" borderId="7" xfId="0" applyNumberFormat="1" applyFont="1" applyBorder="1" applyAlignment="1" applyProtection="1">
      <alignment/>
      <protection/>
    </xf>
    <xf numFmtId="0" fontId="46" fillId="0" borderId="1" xfId="0" applyFont="1" applyBorder="1" applyAlignment="1">
      <alignment/>
    </xf>
    <xf numFmtId="0" fontId="0" fillId="0" borderId="1" xfId="0" applyBorder="1" applyAlignment="1">
      <alignment/>
    </xf>
    <xf numFmtId="172" fontId="37" fillId="0" borderId="0" xfId="0" applyNumberFormat="1" applyFont="1" applyBorder="1" applyAlignment="1" applyProtection="1">
      <alignment/>
      <protection/>
    </xf>
    <xf numFmtId="172" fontId="37" fillId="0" borderId="7" xfId="0" applyNumberFormat="1" applyFont="1" applyBorder="1" applyAlignment="1" applyProtection="1">
      <alignment/>
      <protection/>
    </xf>
    <xf numFmtId="0" fontId="0" fillId="0" borderId="15" xfId="0" applyBorder="1" applyAlignment="1">
      <alignment/>
    </xf>
    <xf numFmtId="172" fontId="37" fillId="0" borderId="17" xfId="0" applyNumberFormat="1" applyFont="1" applyBorder="1" applyAlignment="1" applyProtection="1">
      <alignment/>
      <protection/>
    </xf>
    <xf numFmtId="0" fontId="1" fillId="0" borderId="2" xfId="0" applyFont="1" applyBorder="1" applyAlignment="1">
      <alignment/>
    </xf>
    <xf numFmtId="0" fontId="10" fillId="0" borderId="0" xfId="0" applyFont="1" applyFill="1" applyAlignment="1">
      <alignment/>
    </xf>
    <xf numFmtId="0" fontId="4" fillId="2" borderId="0" xfId="0" applyFont="1" applyFill="1" applyAlignment="1">
      <alignment horizontal="left"/>
    </xf>
    <xf numFmtId="2" fontId="1" fillId="0" borderId="3" xfId="0" applyNumberFormat="1" applyFont="1" applyBorder="1" applyAlignment="1">
      <alignment/>
    </xf>
    <xf numFmtId="0" fontId="15" fillId="0" borderId="3" xfId="0" applyFont="1" applyBorder="1" applyAlignment="1">
      <alignment/>
    </xf>
    <xf numFmtId="2" fontId="5" fillId="0" borderId="0" xfId="0" applyNumberFormat="1" applyFont="1" applyBorder="1" applyAlignment="1">
      <alignment horizontal="right"/>
    </xf>
    <xf numFmtId="0" fontId="1" fillId="2" borderId="0" xfId="80" applyFont="1" applyFill="1" applyBorder="1" applyAlignment="1">
      <alignment horizontal="left"/>
      <protection/>
    </xf>
    <xf numFmtId="0" fontId="10" fillId="0" borderId="0" xfId="79" applyFont="1">
      <alignment/>
      <protection/>
    </xf>
    <xf numFmtId="0" fontId="19" fillId="0" borderId="0" xfId="0" applyFont="1" applyAlignment="1">
      <alignment/>
    </xf>
    <xf numFmtId="0" fontId="9" fillId="0" borderId="3" xfId="0" applyFont="1" applyBorder="1" applyAlignment="1">
      <alignment/>
    </xf>
    <xf numFmtId="0" fontId="0" fillId="0" borderId="0" xfId="0" applyFill="1" applyAlignment="1">
      <alignment horizontal="right"/>
    </xf>
    <xf numFmtId="0" fontId="4" fillId="4" borderId="0" xfId="0" applyFont="1" applyFill="1" applyBorder="1" applyAlignment="1">
      <alignment/>
    </xf>
    <xf numFmtId="0" fontId="10" fillId="0" borderId="0" xfId="91" applyFont="1">
      <alignment/>
      <protection/>
    </xf>
    <xf numFmtId="0" fontId="4" fillId="4" borderId="0" xfId="0" applyFont="1" applyFill="1" applyBorder="1" applyAlignment="1">
      <alignment horizontal="right"/>
    </xf>
    <xf numFmtId="3" fontId="4" fillId="4" borderId="7" xfId="0" applyNumberFormat="1" applyFont="1" applyFill="1" applyBorder="1" applyAlignment="1">
      <alignment/>
    </xf>
    <xf numFmtId="0" fontId="10" fillId="0" borderId="0" xfId="0" applyFont="1" applyBorder="1" applyAlignment="1">
      <alignment/>
    </xf>
    <xf numFmtId="174" fontId="1" fillId="0" borderId="3" xfId="0" applyNumberFormat="1" applyFont="1" applyBorder="1" applyAlignment="1">
      <alignment/>
    </xf>
    <xf numFmtId="0" fontId="5" fillId="0" borderId="0" xfId="59" applyFont="1" applyBorder="1" applyAlignment="1">
      <alignment horizontal="right"/>
      <protection/>
    </xf>
    <xf numFmtId="0" fontId="10" fillId="0" borderId="0" xfId="61" applyFont="1" applyAlignment="1">
      <alignment horizontal="left"/>
      <protection/>
    </xf>
    <xf numFmtId="0" fontId="10" fillId="0" borderId="0" xfId="0" applyFont="1" applyAlignment="1">
      <alignment/>
    </xf>
    <xf numFmtId="0" fontId="33" fillId="0" borderId="0" xfId="0" applyFont="1" applyBorder="1" applyAlignment="1">
      <alignment/>
    </xf>
    <xf numFmtId="174" fontId="0" fillId="4" borderId="0" xfId="0" applyNumberFormat="1" applyFill="1" applyAlignment="1">
      <alignment/>
    </xf>
    <xf numFmtId="0" fontId="1" fillId="0" borderId="13" xfId="0" applyFont="1" applyBorder="1" applyAlignment="1">
      <alignment horizontal="left"/>
    </xf>
    <xf numFmtId="2" fontId="1" fillId="0" borderId="0" xfId="0" applyNumberFormat="1" applyFont="1" applyBorder="1" applyAlignment="1">
      <alignment/>
    </xf>
    <xf numFmtId="178" fontId="1" fillId="0" borderId="0" xfId="0" applyNumberFormat="1" applyFont="1" applyBorder="1" applyAlignment="1">
      <alignment/>
    </xf>
    <xf numFmtId="174" fontId="9" fillId="0" borderId="3" xfId="0" applyNumberFormat="1" applyFont="1" applyBorder="1" applyAlignment="1">
      <alignment/>
    </xf>
    <xf numFmtId="222" fontId="30" fillId="0" borderId="0" xfId="93" applyNumberFormat="1" applyFont="1" applyFill="1" applyBorder="1" applyAlignment="1">
      <alignment horizontal="right"/>
      <protection/>
    </xf>
    <xf numFmtId="223" fontId="30" fillId="0" borderId="0" xfId="93" applyNumberFormat="1" applyFont="1">
      <alignment/>
      <protection/>
    </xf>
    <xf numFmtId="222" fontId="30" fillId="2" borderId="0" xfId="93" applyNumberFormat="1" applyFont="1" applyFill="1" applyBorder="1" applyAlignment="1">
      <alignment horizontal="left"/>
      <protection/>
    </xf>
    <xf numFmtId="222" fontId="30" fillId="2" borderId="3" xfId="93" applyNumberFormat="1" applyFont="1" applyFill="1" applyBorder="1" applyAlignment="1">
      <alignment horizontal="left"/>
      <protection/>
    </xf>
    <xf numFmtId="2" fontId="1" fillId="4" borderId="4" xfId="0" applyNumberFormat="1" applyFont="1" applyFill="1" applyBorder="1" applyAlignment="1">
      <alignment horizontal="right"/>
    </xf>
    <xf numFmtId="222" fontId="48" fillId="2" borderId="0" xfId="93" applyNumberFormat="1" applyFont="1" applyFill="1" applyBorder="1" applyAlignment="1">
      <alignment horizontal="left"/>
      <protection/>
    </xf>
    <xf numFmtId="2" fontId="4" fillId="4" borderId="0" xfId="0" applyNumberFormat="1" applyFont="1" applyFill="1" applyBorder="1" applyAlignment="1">
      <alignment horizontal="right"/>
    </xf>
    <xf numFmtId="172" fontId="10" fillId="0" borderId="0" xfId="0" applyNumberFormat="1" applyFont="1" applyFill="1" applyBorder="1" applyAlignment="1">
      <alignment horizontal="left"/>
    </xf>
    <xf numFmtId="0" fontId="4" fillId="2" borderId="19" xfId="0" applyFont="1" applyFill="1" applyBorder="1" applyAlignment="1">
      <alignment horizontal="right" wrapText="1"/>
    </xf>
    <xf numFmtId="3" fontId="1" fillId="4" borderId="1" xfId="15" applyNumberFormat="1" applyFont="1" applyFill="1" applyBorder="1" applyAlignment="1">
      <alignment horizontal="right"/>
    </xf>
    <xf numFmtId="3" fontId="1" fillId="4" borderId="1" xfId="0" applyNumberFormat="1" applyFont="1" applyFill="1" applyBorder="1" applyAlignment="1">
      <alignment horizontal="right"/>
    </xf>
    <xf numFmtId="3" fontId="1" fillId="4" borderId="15" xfId="0" applyNumberFormat="1" applyFont="1" applyFill="1" applyBorder="1" applyAlignment="1">
      <alignment/>
    </xf>
    <xf numFmtId="0" fontId="1" fillId="2" borderId="18" xfId="0" applyFont="1" applyFill="1" applyBorder="1" applyAlignment="1">
      <alignment/>
    </xf>
    <xf numFmtId="0" fontId="1" fillId="4" borderId="0" xfId="0" applyFont="1" applyFill="1" applyBorder="1" applyAlignment="1">
      <alignment horizontal="left"/>
    </xf>
    <xf numFmtId="4" fontId="1" fillId="4" borderId="0" xfId="0" applyNumberFormat="1" applyFont="1" applyFill="1" applyBorder="1" applyAlignment="1">
      <alignment/>
    </xf>
    <xf numFmtId="0" fontId="1" fillId="4" borderId="3" xfId="0" applyFont="1" applyFill="1" applyBorder="1" applyAlignment="1">
      <alignment horizontal="left"/>
    </xf>
    <xf numFmtId="172" fontId="1" fillId="4" borderId="7" xfId="0" applyNumberFormat="1" applyFont="1" applyFill="1" applyBorder="1" applyAlignment="1">
      <alignment/>
    </xf>
    <xf numFmtId="172" fontId="1" fillId="4" borderId="17" xfId="0" applyNumberFormat="1" applyFont="1" applyFill="1" applyBorder="1" applyAlignment="1">
      <alignment/>
    </xf>
    <xf numFmtId="0" fontId="1" fillId="2" borderId="4" xfId="0" applyFont="1" applyFill="1" applyBorder="1" applyAlignment="1">
      <alignment horizontal="left"/>
    </xf>
    <xf numFmtId="174" fontId="1" fillId="2" borderId="0" xfId="0" applyNumberFormat="1" applyFont="1" applyFill="1" applyAlignment="1">
      <alignment/>
    </xf>
    <xf numFmtId="174" fontId="1" fillId="2" borderId="3" xfId="0" applyNumberFormat="1" applyFont="1" applyFill="1" applyBorder="1" applyAlignment="1">
      <alignment/>
    </xf>
    <xf numFmtId="174" fontId="1" fillId="4" borderId="7" xfId="0" applyNumberFormat="1" applyFont="1" applyFill="1" applyBorder="1" applyAlignment="1">
      <alignment horizontal="right" wrapText="1"/>
    </xf>
    <xf numFmtId="174" fontId="4" fillId="4" borderId="7" xfId="0" applyNumberFormat="1" applyFont="1" applyFill="1" applyBorder="1" applyAlignment="1">
      <alignment horizontal="right" wrapText="1"/>
    </xf>
    <xf numFmtId="3" fontId="4" fillId="4" borderId="0" xfId="0" applyNumberFormat="1" applyFont="1" applyFill="1" applyAlignment="1">
      <alignment horizontal="right" wrapText="1"/>
    </xf>
    <xf numFmtId="174" fontId="4" fillId="4" borderId="7" xfId="0" applyNumberFormat="1" applyFont="1" applyFill="1" applyBorder="1" applyAlignment="1">
      <alignment horizontal="right"/>
    </xf>
    <xf numFmtId="174" fontId="1" fillId="4" borderId="17" xfId="0" applyNumberFormat="1" applyFont="1" applyFill="1" applyBorder="1" applyAlignment="1">
      <alignment horizontal="right" wrapText="1"/>
    </xf>
    <xf numFmtId="0" fontId="1" fillId="4" borderId="7" xfId="0" applyFont="1" applyFill="1" applyBorder="1" applyAlignment="1">
      <alignment horizontal="right"/>
    </xf>
    <xf numFmtId="174" fontId="4" fillId="2" borderId="0" xfId="0" applyNumberFormat="1" applyFont="1" applyFill="1" applyAlignment="1">
      <alignment/>
    </xf>
    <xf numFmtId="0" fontId="10" fillId="0" borderId="0" xfId="99" applyFont="1" applyFill="1" applyBorder="1" applyAlignment="1">
      <alignment horizontal="left" vertical="center"/>
      <protection/>
    </xf>
    <xf numFmtId="3" fontId="1" fillId="0" borderId="3" xfId="0" applyNumberFormat="1" applyFont="1" applyBorder="1" applyAlignment="1">
      <alignment/>
    </xf>
    <xf numFmtId="172" fontId="1" fillId="4" borderId="4" xfId="0" applyNumberFormat="1" applyFont="1" applyFill="1" applyBorder="1" applyAlignment="1">
      <alignment horizontal="right"/>
    </xf>
    <xf numFmtId="0" fontId="15" fillId="0" borderId="0" xfId="0" applyFont="1" applyBorder="1" applyAlignment="1">
      <alignment/>
    </xf>
    <xf numFmtId="3" fontId="47" fillId="0" borderId="3" xfId="0" applyNumberFormat="1" applyFont="1" applyBorder="1" applyAlignment="1" applyProtection="1">
      <alignment/>
      <protection/>
    </xf>
    <xf numFmtId="3" fontId="47" fillId="0" borderId="3" xfId="0" applyNumberFormat="1" applyFont="1" applyFill="1" applyBorder="1" applyAlignment="1" applyProtection="1">
      <alignment/>
      <protection/>
    </xf>
    <xf numFmtId="0" fontId="1" fillId="0" borderId="3" xfId="80" applyBorder="1">
      <alignment/>
      <protection/>
    </xf>
    <xf numFmtId="0" fontId="9" fillId="0" borderId="0" xfId="0" applyFont="1" applyAlignment="1">
      <alignment horizontal="left" vertical="top"/>
    </xf>
    <xf numFmtId="0" fontId="1" fillId="2" borderId="3" xfId="0" applyFont="1" applyFill="1" applyBorder="1" applyAlignment="1">
      <alignment horizontal="left"/>
    </xf>
    <xf numFmtId="1" fontId="1" fillId="4" borderId="3" xfId="0" applyNumberFormat="1" applyFont="1" applyFill="1" applyBorder="1" applyAlignment="1">
      <alignment horizontal="right"/>
    </xf>
    <xf numFmtId="0" fontId="1" fillId="2" borderId="15" xfId="0" applyFont="1" applyFill="1" applyBorder="1" applyAlignment="1">
      <alignment/>
    </xf>
    <xf numFmtId="0" fontId="1" fillId="2" borderId="17" xfId="0" applyFont="1" applyFill="1" applyBorder="1" applyAlignment="1">
      <alignment/>
    </xf>
    <xf numFmtId="0" fontId="1" fillId="2" borderId="15" xfId="0" applyFont="1" applyFill="1" applyBorder="1" applyAlignment="1">
      <alignment horizontal="left"/>
    </xf>
    <xf numFmtId="0" fontId="4" fillId="0" borderId="3" xfId="0" applyFont="1" applyBorder="1" applyAlignment="1">
      <alignment horizontal="left"/>
    </xf>
    <xf numFmtId="0" fontId="4" fillId="4" borderId="4" xfId="0" applyFont="1" applyFill="1" applyBorder="1" applyAlignment="1">
      <alignment/>
    </xf>
    <xf numFmtId="174" fontId="4" fillId="4" borderId="4" xfId="0" applyNumberFormat="1" applyFont="1" applyFill="1" applyBorder="1" applyAlignment="1">
      <alignment/>
    </xf>
    <xf numFmtId="2" fontId="1" fillId="4" borderId="0" xfId="54" applyNumberFormat="1" applyFont="1" applyFill="1" applyBorder="1" applyAlignment="1">
      <alignment horizontal="right"/>
      <protection/>
    </xf>
    <xf numFmtId="0" fontId="10" fillId="0" borderId="0" xfId="54" applyFont="1">
      <alignment/>
      <protection/>
    </xf>
    <xf numFmtId="2" fontId="1" fillId="4" borderId="4" xfId="0" applyNumberFormat="1" applyFont="1" applyFill="1" applyBorder="1" applyAlignment="1">
      <alignment/>
    </xf>
    <xf numFmtId="2" fontId="4" fillId="4" borderId="0" xfId="0" applyNumberFormat="1" applyFont="1" applyFill="1" applyBorder="1" applyAlignment="1">
      <alignment/>
    </xf>
    <xf numFmtId="172" fontId="1" fillId="4" borderId="0" xfId="15" applyNumberFormat="1" applyFont="1" applyFill="1" applyBorder="1" applyAlignment="1">
      <alignment/>
    </xf>
    <xf numFmtId="174" fontId="1" fillId="4" borderId="0" xfId="57" applyNumberFormat="1" applyFont="1" applyFill="1">
      <alignment/>
      <protection/>
    </xf>
    <xf numFmtId="174" fontId="1" fillId="4" borderId="0" xfId="57" applyNumberFormat="1" applyFont="1" applyFill="1" applyBorder="1">
      <alignment/>
      <protection/>
    </xf>
    <xf numFmtId="174" fontId="1" fillId="4" borderId="3" xfId="57" applyNumberFormat="1" applyFont="1" applyFill="1" applyBorder="1">
      <alignment/>
      <protection/>
    </xf>
    <xf numFmtId="174" fontId="4" fillId="4" borderId="0" xfId="57" applyNumberFormat="1" applyFont="1" applyFill="1" applyBorder="1">
      <alignment/>
      <protection/>
    </xf>
    <xf numFmtId="172" fontId="1" fillId="0" borderId="0" xfId="79" applyNumberFormat="1" applyFont="1" applyFill="1" applyBorder="1" applyAlignment="1">
      <alignment horizontal="right"/>
      <protection/>
    </xf>
    <xf numFmtId="174" fontId="1" fillId="4" borderId="0" xfId="59" applyNumberFormat="1" applyFont="1" applyFill="1" applyBorder="1">
      <alignment/>
      <protection/>
    </xf>
    <xf numFmtId="174" fontId="1" fillId="4" borderId="3" xfId="59" applyNumberFormat="1" applyFont="1" applyFill="1" applyBorder="1" applyAlignment="1">
      <alignment horizontal="right"/>
      <protection/>
    </xf>
    <xf numFmtId="174" fontId="1" fillId="4" borderId="0" xfId="61" applyNumberFormat="1" applyFont="1" applyFill="1">
      <alignment/>
      <protection/>
    </xf>
    <xf numFmtId="2" fontId="1" fillId="4" borderId="0" xfId="61" applyNumberFormat="1" applyFont="1" applyFill="1">
      <alignment/>
      <protection/>
    </xf>
    <xf numFmtId="170" fontId="1" fillId="4" borderId="0" xfId="15" applyNumberFormat="1" applyFill="1" applyAlignment="1">
      <alignment horizontal="right"/>
    </xf>
    <xf numFmtId="170" fontId="1" fillId="4" borderId="0" xfId="15" applyNumberFormat="1" applyFont="1" applyFill="1" applyAlignment="1">
      <alignment horizontal="right"/>
    </xf>
    <xf numFmtId="170" fontId="1" fillId="4" borderId="0" xfId="15" applyNumberFormat="1" applyFont="1" applyFill="1" applyBorder="1" applyAlignment="1">
      <alignment horizontal="right"/>
    </xf>
    <xf numFmtId="170" fontId="1" fillId="4" borderId="3" xfId="15" applyNumberFormat="1" applyFont="1" applyFill="1" applyBorder="1" applyAlignment="1">
      <alignment horizontal="right"/>
    </xf>
    <xf numFmtId="172" fontId="43" fillId="4" borderId="0" xfId="0" applyNumberFormat="1" applyFont="1" applyFill="1" applyBorder="1" applyAlignment="1">
      <alignment horizontal="right"/>
    </xf>
    <xf numFmtId="174" fontId="1" fillId="4" borderId="0" xfId="61" applyNumberFormat="1" applyFont="1" applyFill="1">
      <alignment/>
      <protection/>
    </xf>
    <xf numFmtId="174" fontId="1" fillId="4" borderId="0" xfId="61" applyNumberFormat="1" applyFont="1" applyFill="1" applyBorder="1">
      <alignment/>
      <protection/>
    </xf>
    <xf numFmtId="172" fontId="43" fillId="4" borderId="3" xfId="0" applyNumberFormat="1" applyFont="1" applyFill="1" applyBorder="1" applyAlignment="1">
      <alignment horizontal="right"/>
    </xf>
    <xf numFmtId="4" fontId="1" fillId="4" borderId="0" xfId="0" applyNumberFormat="1" applyFont="1" applyFill="1" applyAlignment="1">
      <alignment/>
    </xf>
    <xf numFmtId="0" fontId="1" fillId="2" borderId="0" xfId="61" applyFont="1" applyFill="1" applyAlignment="1">
      <alignment horizontal="left"/>
      <protection/>
    </xf>
    <xf numFmtId="174" fontId="1" fillId="4" borderId="17" xfId="61" applyNumberFormat="1" applyFill="1" applyBorder="1">
      <alignment/>
      <protection/>
    </xf>
    <xf numFmtId="179" fontId="1" fillId="4" borderId="4" xfId="0" applyNumberFormat="1" applyFont="1" applyFill="1" applyBorder="1" applyAlignment="1">
      <alignment/>
    </xf>
    <xf numFmtId="179" fontId="1" fillId="4" borderId="0" xfId="0" applyNumberFormat="1" applyFont="1" applyFill="1" applyBorder="1" applyAlignment="1">
      <alignment/>
    </xf>
    <xf numFmtId="0" fontId="1" fillId="2" borderId="0" xfId="75" applyFont="1" applyFill="1">
      <alignment/>
      <protection/>
    </xf>
    <xf numFmtId="0" fontId="15" fillId="0" borderId="7" xfId="0" applyFont="1" applyBorder="1" applyAlignment="1">
      <alignment/>
    </xf>
    <xf numFmtId="0" fontId="1" fillId="0" borderId="17" xfId="0" applyFont="1" applyBorder="1" applyAlignment="1">
      <alignment/>
    </xf>
    <xf numFmtId="0" fontId="50" fillId="0" borderId="0" xfId="0" applyFont="1" applyAlignment="1">
      <alignment/>
    </xf>
    <xf numFmtId="0" fontId="15" fillId="0" borderId="3" xfId="0" applyFont="1" applyBorder="1" applyAlignment="1">
      <alignment horizontal="left"/>
    </xf>
    <xf numFmtId="0" fontId="4" fillId="0" borderId="1" xfId="0" applyFont="1" applyBorder="1" applyAlignment="1">
      <alignment horizontal="center" vertical="center" wrapText="1"/>
    </xf>
    <xf numFmtId="0" fontId="1" fillId="0" borderId="0" xfId="0" applyFont="1" applyBorder="1" applyAlignment="1">
      <alignment/>
    </xf>
    <xf numFmtId="0" fontId="1" fillId="0" borderId="1" xfId="0" applyFont="1" applyBorder="1" applyAlignment="1">
      <alignment/>
    </xf>
    <xf numFmtId="0" fontId="9" fillId="0" borderId="0" xfId="0" applyFont="1" applyBorder="1" applyAlignment="1">
      <alignment horizontal="left" wrapText="1"/>
    </xf>
    <xf numFmtId="0" fontId="38" fillId="0" borderId="0" xfId="0" applyFont="1" applyBorder="1" applyAlignment="1" applyProtection="1">
      <alignment horizontal="left" wrapText="1"/>
      <protection/>
    </xf>
    <xf numFmtId="0" fontId="0" fillId="0" borderId="0" xfId="0" applyFont="1" applyAlignment="1">
      <alignment wrapText="1"/>
    </xf>
    <xf numFmtId="0" fontId="11" fillId="3" borderId="4" xfId="76" applyFont="1" applyFill="1" applyBorder="1" applyAlignment="1">
      <alignment horizontal="center" wrapText="1"/>
      <protection/>
    </xf>
    <xf numFmtId="0" fontId="0" fillId="0" borderId="4" xfId="0" applyBorder="1" applyAlignment="1">
      <alignment horizontal="center" wrapText="1"/>
    </xf>
    <xf numFmtId="0" fontId="4" fillId="2" borderId="4" xfId="76" applyFont="1" applyFill="1" applyBorder="1" applyAlignment="1">
      <alignment horizontal="center" wrapText="1"/>
      <protection/>
    </xf>
    <xf numFmtId="0" fontId="4" fillId="2" borderId="4" xfId="76" applyFont="1" applyFill="1" applyBorder="1" applyAlignment="1">
      <alignment/>
      <protection/>
    </xf>
    <xf numFmtId="0" fontId="0" fillId="0" borderId="3" xfId="0" applyBorder="1" applyAlignment="1">
      <alignment/>
    </xf>
    <xf numFmtId="2" fontId="9" fillId="0" borderId="0" xfId="0" applyNumberFormat="1" applyFont="1" applyAlignment="1">
      <alignment wrapText="1"/>
    </xf>
    <xf numFmtId="2" fontId="1" fillId="0" borderId="0" xfId="0" applyNumberFormat="1" applyFont="1" applyAlignment="1">
      <alignment wrapText="1"/>
    </xf>
    <xf numFmtId="2" fontId="0" fillId="0" borderId="0" xfId="0" applyNumberFormat="1" applyFont="1" applyAlignment="1">
      <alignment wrapText="1"/>
    </xf>
    <xf numFmtId="0" fontId="0" fillId="0" borderId="0" xfId="0" applyFont="1" applyAlignment="1">
      <alignment wrapText="1"/>
    </xf>
    <xf numFmtId="0" fontId="1" fillId="0" borderId="0" xfId="98" applyFont="1" applyAlignment="1">
      <alignment wrapText="1"/>
      <protection/>
    </xf>
    <xf numFmtId="0" fontId="0" fillId="0" borderId="0" xfId="0" applyAlignment="1">
      <alignment wrapText="1"/>
    </xf>
    <xf numFmtId="0" fontId="4" fillId="2" borderId="2" xfId="54" applyFont="1" applyFill="1" applyBorder="1" applyAlignment="1">
      <alignment horizontal="center"/>
      <protection/>
    </xf>
    <xf numFmtId="0" fontId="4" fillId="2" borderId="2" xfId="54" applyFont="1" applyFill="1" applyBorder="1" applyAlignment="1">
      <alignment horizontal="center" wrapText="1"/>
      <protection/>
    </xf>
    <xf numFmtId="0" fontId="1" fillId="0" borderId="0" xfId="0" applyFont="1" applyAlignment="1">
      <alignment wrapText="1"/>
    </xf>
    <xf numFmtId="0" fontId="4" fillId="0" borderId="0" xfId="0" applyFont="1" applyAlignment="1">
      <alignment wrapText="1"/>
    </xf>
    <xf numFmtId="0" fontId="9" fillId="0" borderId="0" xfId="0" applyFont="1" applyAlignment="1">
      <alignment wrapText="1"/>
    </xf>
    <xf numFmtId="2" fontId="0" fillId="0" borderId="0" xfId="0" applyNumberFormat="1" applyAlignment="1">
      <alignment wrapText="1"/>
    </xf>
    <xf numFmtId="49" fontId="4" fillId="2" borderId="2" xfId="0" applyNumberFormat="1" applyFont="1" applyFill="1" applyBorder="1" applyAlignment="1">
      <alignment horizontal="center" wrapText="1"/>
    </xf>
    <xf numFmtId="0" fontId="4" fillId="2" borderId="2" xfId="0" applyFont="1" applyFill="1" applyBorder="1" applyAlignment="1">
      <alignment horizontal="center" wrapText="1"/>
    </xf>
    <xf numFmtId="0" fontId="5" fillId="0" borderId="4" xfId="0" applyFont="1" applyBorder="1" applyAlignment="1">
      <alignment horizontal="right" vertical="top" wrapText="1"/>
    </xf>
    <xf numFmtId="0" fontId="5" fillId="0" borderId="0" xfId="0" applyFont="1" applyBorder="1" applyAlignment="1">
      <alignment horizontal="right" vertical="top" wrapText="1"/>
    </xf>
    <xf numFmtId="172" fontId="4" fillId="2" borderId="19" xfId="0" applyNumberFormat="1" applyFont="1" applyFill="1" applyBorder="1" applyAlignment="1">
      <alignment horizontal="right" wrapText="1"/>
    </xf>
    <xf numFmtId="0" fontId="26" fillId="2" borderId="15" xfId="0" applyFont="1" applyFill="1" applyBorder="1" applyAlignment="1">
      <alignment wrapText="1"/>
    </xf>
    <xf numFmtId="0" fontId="4" fillId="2" borderId="5" xfId="0" applyFont="1" applyFill="1" applyBorder="1" applyAlignment="1">
      <alignment horizontal="center" wrapText="1"/>
    </xf>
    <xf numFmtId="0" fontId="0" fillId="0" borderId="2" xfId="0" applyBorder="1" applyAlignment="1">
      <alignment horizontal="center" wrapText="1"/>
    </xf>
    <xf numFmtId="0" fontId="1" fillId="2" borderId="2" xfId="0" applyFont="1" applyFill="1" applyBorder="1" applyAlignment="1">
      <alignment horizontal="center" wrapText="1"/>
    </xf>
    <xf numFmtId="0" fontId="0" fillId="0" borderId="2" xfId="0" applyBorder="1" applyAlignment="1">
      <alignment wrapText="1"/>
    </xf>
    <xf numFmtId="0" fontId="10" fillId="0" borderId="3" xfId="0" applyFont="1" applyBorder="1" applyAlignment="1">
      <alignment horizontal="left" vertical="center" wrapText="1"/>
    </xf>
    <xf numFmtId="0" fontId="0" fillId="0" borderId="0" xfId="0" applyAlignment="1">
      <alignment/>
    </xf>
    <xf numFmtId="0" fontId="0" fillId="0" borderId="0" xfId="0" applyBorder="1" applyAlignment="1">
      <alignment wrapText="1"/>
    </xf>
    <xf numFmtId="0" fontId="0" fillId="2" borderId="2" xfId="0" applyFill="1" applyBorder="1" applyAlignment="1">
      <alignment horizontal="center" wrapText="1"/>
    </xf>
  </cellXfs>
  <cellStyles count="87">
    <cellStyle name="Normal" xfId="0"/>
    <cellStyle name="Comma" xfId="15"/>
    <cellStyle name="Comma [0]" xfId="16"/>
    <cellStyle name="Currency" xfId="17"/>
    <cellStyle name="Currency [0]" xfId="18"/>
    <cellStyle name="Currency [0]_~1954600" xfId="19"/>
    <cellStyle name="Currency [0]_~6255888" xfId="20"/>
    <cellStyle name="Currency [0]_a_gdp_c" xfId="21"/>
    <cellStyle name="Currency [0]_a_gdp_c fixed series" xfId="22"/>
    <cellStyle name="Currency [0]_Book1 Chart 1" xfId="23"/>
    <cellStyle name="Currency [0]_Book2" xfId="24"/>
    <cellStyle name="Currency [0]_Domain 1 - Economy (2004).xls Chart 1" xfId="25"/>
    <cellStyle name="Currency [0]_fn01_1-fn01_4" xfId="26"/>
    <cellStyle name="Currency [0]_MIP 2005 Chapter 3.xls Chart 1" xfId="27"/>
    <cellStyle name="Currency [0]_MIP 2007 excel for website.xls Chart 1" xfId="28"/>
    <cellStyle name="Currency [0]_risk of poverty rates 2003" xfId="29"/>
    <cellStyle name="Currency [0]_suggested new Crime domain indicators for Measuring Ireland's Progress" xfId="30"/>
    <cellStyle name="Currency [0]_table 2.7" xfId="31"/>
    <cellStyle name="Currency [0]_table 3.9" xfId="32"/>
    <cellStyle name="Currency [0]_table 3.9 in progress.xls Chart 1" xfId="33"/>
    <cellStyle name="Currency [0]_TWCI Feb 06 Chris Sibley" xfId="34"/>
    <cellStyle name="Currency_~1954600" xfId="35"/>
    <cellStyle name="Currency_~6255888" xfId="36"/>
    <cellStyle name="Currency_a_gdp_c" xfId="37"/>
    <cellStyle name="Currency_a_gdp_c fixed series" xfId="38"/>
    <cellStyle name="Currency_Book1 Chart 1" xfId="39"/>
    <cellStyle name="Currency_Book2" xfId="40"/>
    <cellStyle name="Currency_Domain 1 - Economy (2004).xls Chart 1" xfId="41"/>
    <cellStyle name="Currency_fn01_1-fn01_4" xfId="42"/>
    <cellStyle name="Currency_MIP 2005 Chapter 3.xls Chart 1" xfId="43"/>
    <cellStyle name="Currency_MIP 2007 excel for website.xls Chart 1" xfId="44"/>
    <cellStyle name="Currency_risk of poverty rates 2003" xfId="45"/>
    <cellStyle name="Currency_suggested new Crime domain indicators for Measuring Ireland's Progress" xfId="46"/>
    <cellStyle name="Currency_table 2.7" xfId="47"/>
    <cellStyle name="Currency_table 3.9" xfId="48"/>
    <cellStyle name="Currency_table 3.9 in progress.xls Chart 1" xfId="49"/>
    <cellStyle name="Currency_TWCI Feb 06 Chris Sibley" xfId="50"/>
    <cellStyle name="Followed Hyperlink" xfId="51"/>
    <cellStyle name="Hyperlink" xfId="52"/>
    <cellStyle name="Hyperlink_TWCI Feb 06 Chris Sibley" xfId="53"/>
    <cellStyle name="Normal_~6255888" xfId="54"/>
    <cellStyle name="Normal_1 EU Council Policy Indicators" xfId="55"/>
    <cellStyle name="Normal_10-Environment" xfId="56"/>
    <cellStyle name="Normal_3-Employment" xfId="57"/>
    <cellStyle name="Normal_4-Social cohesion" xfId="58"/>
    <cellStyle name="Normal_5-Education" xfId="59"/>
    <cellStyle name="Normal_6-Health" xfId="60"/>
    <cellStyle name="Normal_7-Population" xfId="61"/>
    <cellStyle name="Normal_8-Housing" xfId="62"/>
    <cellStyle name="Normal_9-Crime" xfId="63"/>
    <cellStyle name="Normal_a_gdp_c" xfId="64"/>
    <cellStyle name="Normal_a_gdp_c fixed series" xfId="65"/>
    <cellStyle name="Normal_air_ind" xfId="66"/>
    <cellStyle name="Normal_Annex table 1" xfId="67"/>
    <cellStyle name="Normal_Annex table 5" xfId="68"/>
    <cellStyle name="Normal_Book1 Chart 1" xfId="69"/>
    <cellStyle name="Normal_Book1 Chart 1_1" xfId="70"/>
    <cellStyle name="Normal_Book1 Chart 1-1" xfId="71"/>
    <cellStyle name="Normal_Book1 Chart 1-2" xfId="72"/>
    <cellStyle name="Normal_Book1 Chart 2" xfId="73"/>
    <cellStyle name="Normal_Book1 Chart 3" xfId="74"/>
    <cellStyle name="Normal_Book2" xfId="75"/>
    <cellStyle name="Normal_BOP indicators_EXTRADATA_MC" xfId="76"/>
    <cellStyle name="Normal_Domain 1 - Economy (2004)" xfId="77"/>
    <cellStyle name="Normal_Domain 1 - Economy (2004).xls Chart 1" xfId="78"/>
    <cellStyle name="Normal_Domain 3 - Employment and unemployment  (2004)" xfId="79"/>
    <cellStyle name="Normal_Domain 3 - Employment and unemployment  (2005)" xfId="80"/>
    <cellStyle name="Normal_Domain 4 - Social cohesion and income inequality (2004)" xfId="81"/>
    <cellStyle name="Normal_Education capital &amp; current expenditure, 1994-2004" xfId="82"/>
    <cellStyle name="Normal_final changes" xfId="83"/>
    <cellStyle name="Normal_gender pay gap new format" xfId="84"/>
    <cellStyle name="Normal_MIP 2005 domains - obs 11-05-06" xfId="85"/>
    <cellStyle name="Normal_MIP 2005 domains - obs 15-05-06" xfId="86"/>
    <cellStyle name="Normal_MIP 2005 domains from typsesetting - MM &amp; GB obs" xfId="87"/>
    <cellStyle name="Normal_MIP 2005 excel for website.xls Chart 1" xfId="88"/>
    <cellStyle name="Normal_NAEA" xfId="89"/>
    <cellStyle name="Normal_revised 3.2" xfId="90"/>
    <cellStyle name="Normal_risk of poverty rates 2003" xfId="91"/>
    <cellStyle name="Normal_sci&amp;tech grads Ireland" xfId="92"/>
    <cellStyle name="Normal_Tab04" xfId="93"/>
    <cellStyle name="Normal_TAB33E" xfId="94"/>
    <cellStyle name="Normal_table 3.9 in progress.xls Chart 1" xfId="95"/>
    <cellStyle name="Normal_Tables for website.xls Chart 1" xfId="96"/>
    <cellStyle name="Normal_Tables for website.xls Chart 1-1" xfId="97"/>
    <cellStyle name="Normal_TWCI Feb 06 Chris Sibley" xfId="98"/>
    <cellStyle name="Normal_World Health Report - Annex 5" xfId="99"/>
    <cellStyle name="Percent" xfId="100"/>
  </cellStyles>
  <dxfs count="1">
    <dxf>
      <font>
        <color rgb="FF00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styles" Target="styles.xml" /><Relationship Id="rId110" Type="http://schemas.openxmlformats.org/officeDocument/2006/relationships/sharedStrings" Target="sharedStrings.xml" /><Relationship Id="rId111" Type="http://schemas.openxmlformats.org/officeDocument/2006/relationships/externalLink" Target="externalLinks/externalLink1.xml" /><Relationship Id="rId112" Type="http://schemas.openxmlformats.org/officeDocument/2006/relationships/externalLink" Target="externalLinks/externalLink2.xml" /><Relationship Id="rId1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1"/>
          <c:h val="0.894"/>
        </c:manualLayout>
      </c:layout>
      <c:lineChart>
        <c:grouping val="standard"/>
        <c:varyColors val="0"/>
        <c:ser>
          <c:idx val="1"/>
          <c:order val="0"/>
          <c:tx>
            <c:strRef>
              <c:f>'Graph 1.4'!$A$26</c:f>
              <c:strCache>
                <c:ptCount val="1"/>
                <c:pt idx="0">
                  <c:v>Eurozone 13</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800000"/>
                </a:solidFill>
              </a:ln>
            </c:spPr>
          </c:marker>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1.4'!$C$26:$L$26</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'Graph 1.4'!$A$25</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dPt>
            <c:idx val="2"/>
            <c:spPr>
              <a:ln w="12700">
                <a:solidFill>
                  <a:srgbClr val="800000"/>
                </a:solidFill>
              </a:ln>
            </c:spPr>
            <c:marker>
              <c:size val="5"/>
              <c:spPr>
                <a:solidFill>
                  <a:srgbClr val="800000"/>
                </a:solidFill>
                <a:ln>
                  <a:solidFill>
                    <a:srgbClr val="800000"/>
                  </a:solidFill>
                </a:ln>
              </c:spPr>
            </c:marker>
          </c:dPt>
          <c:dPt>
            <c:idx val="3"/>
            <c:spPr>
              <a:ln w="12700">
                <a:solidFill>
                  <a:srgbClr val="800000"/>
                </a:solidFill>
              </a:ln>
            </c:spPr>
            <c:marker>
              <c:size val="5"/>
              <c:spPr>
                <a:solidFill>
                  <a:srgbClr val="800000"/>
                </a:solidFill>
                <a:ln>
                  <a:solidFill>
                    <a:srgbClr val="800000"/>
                  </a:solidFill>
                </a:ln>
              </c:spPr>
            </c:marker>
          </c:dPt>
          <c:dPt>
            <c:idx val="4"/>
            <c:spPr>
              <a:ln w="12700">
                <a:solidFill>
                  <a:srgbClr val="800000"/>
                </a:solidFill>
              </a:ln>
            </c:spPr>
            <c:marker>
              <c:size val="5"/>
              <c:spPr>
                <a:solidFill>
                  <a:srgbClr val="800000"/>
                </a:solidFill>
                <a:ln>
                  <a:solidFill>
                    <a:srgbClr val="800000"/>
                  </a:solidFill>
                </a:ln>
              </c:spPr>
            </c:marker>
          </c:dPt>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1.4'!$C$25:$L$25</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'Graph 1.4'!$A$28</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1.4'!$C$28:$L$28</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3"/>
          <c:tx>
            <c:strRef>
              <c:f>'Graph 1.4'!$A$27</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1.4'!$C$24:$L$24</c:f>
              <c:numCache>
                <c:ptCount val="10"/>
                <c:pt idx="0">
                  <c:v>0</c:v>
                </c:pt>
                <c:pt idx="1">
                  <c:v>0</c:v>
                </c:pt>
                <c:pt idx="2">
                  <c:v>0</c:v>
                </c:pt>
                <c:pt idx="3">
                  <c:v>0</c:v>
                </c:pt>
                <c:pt idx="4">
                  <c:v>0</c:v>
                </c:pt>
                <c:pt idx="5">
                  <c:v>0</c:v>
                </c:pt>
                <c:pt idx="6">
                  <c:v>0</c:v>
                </c:pt>
                <c:pt idx="7">
                  <c:v>0</c:v>
                </c:pt>
                <c:pt idx="8">
                  <c:v>0</c:v>
                </c:pt>
                <c:pt idx="9">
                  <c:v>0</c:v>
                </c:pt>
              </c:numCache>
            </c:numRef>
          </c:cat>
          <c:val>
            <c:numRef>
              <c:f>'Graph 1.4'!$C$27:$L$27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1431499"/>
        <c:axId val="14448036"/>
      </c:lineChart>
      <c:catAx>
        <c:axId val="31431499"/>
        <c:scaling>
          <c:orientation val="minMax"/>
        </c:scaling>
        <c:axPos val="b"/>
        <c:delete val="0"/>
        <c:numFmt formatCode="General" sourceLinked="1"/>
        <c:majorTickMark val="none"/>
        <c:minorTickMark val="none"/>
        <c:tickLblPos val="nextTo"/>
        <c:crossAx val="14448036"/>
        <c:crosses val="autoZero"/>
        <c:auto val="1"/>
        <c:lblOffset val="100"/>
        <c:noMultiLvlLbl val="0"/>
      </c:catAx>
      <c:valAx>
        <c:axId val="14448036"/>
        <c:scaling>
          <c:orientation val="minMax"/>
          <c:max val="100"/>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2875"/>
              <c:y val="0.14825"/>
            </c:manualLayout>
          </c:layout>
          <c:overlay val="0"/>
          <c:spPr>
            <a:noFill/>
            <a:ln>
              <a:noFill/>
            </a:ln>
          </c:spPr>
        </c:title>
        <c:majorGridlines/>
        <c:delete val="0"/>
        <c:numFmt formatCode="??0" sourceLinked="0"/>
        <c:majorTickMark val="none"/>
        <c:minorTickMark val="none"/>
        <c:tickLblPos val="nextTo"/>
        <c:spPr>
          <a:ln w="3175">
            <a:noFill/>
          </a:ln>
        </c:spPr>
        <c:crossAx val="31431499"/>
        <c:crosses val="max"/>
        <c:crossBetween val="between"/>
        <c:dispUnits/>
      </c:valAx>
      <c:spPr>
        <a:noFill/>
        <a:ln>
          <a:noFill/>
        </a:ln>
      </c:spPr>
    </c:plotArea>
    <c:legend>
      <c:legendPos val="r"/>
      <c:layout>
        <c:manualLayout>
          <c:xMode val="edge"/>
          <c:yMode val="edge"/>
          <c:x val="0"/>
          <c:y val="0"/>
          <c:w val="0.59475"/>
          <c:h val="0.123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9425"/>
          <c:w val="0.83"/>
          <c:h val="0.85275"/>
        </c:manualLayout>
      </c:layout>
      <c:lineChart>
        <c:grouping val="standard"/>
        <c:varyColors val="0"/>
        <c:ser>
          <c:idx val="0"/>
          <c:order val="0"/>
          <c:tx>
            <c:strRef>
              <c:f>'[1]Graph 2.3'!$A$66</c:f>
              <c:strCache>
                <c:ptCount val="1"/>
                <c:pt idx="0">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'[1]Graph 2.3'!$C$58:$L$58</c:f>
              <c:numCache>
                <c:ptCount val="10"/>
              </c:numCache>
            </c:numRef>
          </c:cat>
          <c:val>
            <c:numRef>
              <c:f>'[1]Graph 2.3'!$C$66:$L$66</c:f>
              <c:numCache>
                <c:ptCount val="10"/>
              </c:numCache>
            </c:numRef>
          </c:val>
          <c:smooth val="0"/>
        </c:ser>
        <c:ser>
          <c:idx val="1"/>
          <c:order val="1"/>
          <c:tx>
            <c:strRef>
              <c:f>'[1]Graph 2.3'!$A$59</c:f>
              <c:strCache>
                <c:ptCount val="1"/>
                <c:pt idx="0">
                  <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'[1]Graph 2.3'!$C$59:$L$59</c:f>
              <c:numCache>
                <c:ptCount val="10"/>
              </c:numCache>
            </c:numRef>
          </c:val>
          <c:smooth val="0"/>
        </c:ser>
        <c:ser>
          <c:idx val="2"/>
          <c:order val="2"/>
          <c:tx>
            <c:strRef>
              <c:f>'[1]Graph 2.3'!$A$67</c:f>
              <c:strCache>
                <c:ptCount val="1"/>
                <c:pt idx="0">
                  <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val>
            <c:numRef>
              <c:f>'[1]Graph 2.3'!$C$67:$L$67</c:f>
              <c:numCache>
                <c:ptCount val="10"/>
              </c:numCache>
            </c:numRef>
          </c:val>
          <c:smooth val="0"/>
        </c:ser>
        <c:marker val="1"/>
        <c:axId val="26673941"/>
        <c:axId val="38738878"/>
      </c:lineChart>
      <c:catAx>
        <c:axId val="26673941"/>
        <c:scaling>
          <c:orientation val="minMax"/>
        </c:scaling>
        <c:axPos val="b"/>
        <c:delete val="0"/>
        <c:numFmt formatCode="General" sourceLinked="1"/>
        <c:majorTickMark val="out"/>
        <c:minorTickMark val="none"/>
        <c:tickLblPos val="nextTo"/>
        <c:spPr>
          <a:ln w="3175">
            <a:noFill/>
          </a:ln>
        </c:spPr>
        <c:crossAx val="38738878"/>
        <c:crosses val="autoZero"/>
        <c:auto val="1"/>
        <c:lblOffset val="100"/>
        <c:noMultiLvlLbl val="0"/>
      </c:catAx>
      <c:valAx>
        <c:axId val="38738878"/>
        <c:scaling>
          <c:orientation val="minMax"/>
          <c:max val="2.5"/>
          <c:min val="0"/>
        </c:scaling>
        <c:axPos val="l"/>
        <c:majorGridlines/>
        <c:delete val="0"/>
        <c:numFmt formatCode="0.0" sourceLinked="0"/>
        <c:majorTickMark val="none"/>
        <c:minorTickMark val="none"/>
        <c:tickLblPos val="nextTo"/>
        <c:spPr>
          <a:ln w="3175">
            <a:noFill/>
          </a:ln>
        </c:spPr>
        <c:crossAx val="26673941"/>
        <c:crosses val="max"/>
        <c:crossBetween val="between"/>
        <c:dispUnits/>
        <c:majorUnit val="0.5"/>
      </c:valAx>
      <c:spPr>
        <a:noFill/>
        <a:ln>
          <a:noFill/>
        </a:ln>
      </c:spPr>
    </c:plotArea>
    <c:legend>
      <c:legendPos val="r"/>
      <c:legendEntry>
        <c:idx val="0"/>
        <c:txPr>
          <a:bodyPr vert="horz" rot="0"/>
          <a:lstStyle/>
          <a:p>
            <a:pPr>
              <a:defRPr lang="en-US" cap="none" sz="800" b="1" i="0" u="none" baseline="0">
                <a:latin typeface="Arial"/>
                <a:ea typeface="Arial"/>
                <a:cs typeface="Arial"/>
              </a:defRPr>
            </a:pPr>
          </a:p>
        </c:txPr>
      </c:legendEntry>
      <c:legendEntry>
        <c:idx val="2"/>
        <c:txPr>
          <a:bodyPr vert="horz" rot="0"/>
          <a:lstStyle/>
          <a:p>
            <a:pPr>
              <a:defRPr lang="en-US" cap="none" sz="800" b="1" i="0" u="none" baseline="0">
                <a:latin typeface="Arial"/>
                <a:ea typeface="Arial"/>
                <a:cs typeface="Arial"/>
              </a:defRPr>
            </a:pPr>
          </a:p>
        </c:txPr>
      </c:legendEntry>
      <c:layout>
        <c:manualLayout>
          <c:xMode val="edge"/>
          <c:yMode val="edge"/>
          <c:x val="0.09225"/>
          <c:y val="0.144"/>
          <c:w val="0.7385"/>
          <c:h val="0.128"/>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72"/>
          <c:w val="0.99"/>
          <c:h val="0.92"/>
        </c:manualLayout>
      </c:layout>
      <c:lineChart>
        <c:grouping val="standard"/>
        <c:varyColors val="0"/>
        <c:ser>
          <c:idx val="0"/>
          <c:order val="0"/>
          <c:tx>
            <c:strRef>
              <c:f>'Graph 2.3'!$A$24</c:f>
              <c:strCache>
                <c:ptCount val="1"/>
                <c:pt idx="0">
                  <c:v>EU 27 (%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ize val="5"/>
              <c:spPr>
                <a:solidFill>
                  <a:srgbClr val="800000"/>
                </a:solidFill>
                <a:ln>
                  <a:solidFill>
                    <a:srgbClr val="800000"/>
                  </a:solidFill>
                </a:ln>
              </c:spPr>
            </c:marker>
          </c:dPt>
          <c:dPt>
            <c:idx val="2"/>
            <c:spPr>
              <a:ln w="3175">
                <a:solidFill>
                  <a:srgbClr val="800000"/>
                </a:solidFill>
              </a:ln>
            </c:spPr>
            <c:marker>
              <c:size val="5"/>
              <c:spPr>
                <a:solidFill>
                  <a:srgbClr val="800000"/>
                </a:solidFill>
                <a:ln>
                  <a:solidFill>
                    <a:srgbClr val="800000"/>
                  </a:solidFill>
                </a:ln>
              </c:spPr>
            </c:marker>
          </c:dPt>
          <c:cat>
            <c:numRef>
              <c:f>'Graph 2.3'!$B$23:$K$23</c:f>
              <c:numCache>
                <c:ptCount val="10"/>
                <c:pt idx="0">
                  <c:v>0</c:v>
                </c:pt>
                <c:pt idx="1">
                  <c:v>0</c:v>
                </c:pt>
                <c:pt idx="2">
                  <c:v>0</c:v>
                </c:pt>
                <c:pt idx="3">
                  <c:v>0</c:v>
                </c:pt>
                <c:pt idx="4">
                  <c:v>0</c:v>
                </c:pt>
                <c:pt idx="5">
                  <c:v>0</c:v>
                </c:pt>
                <c:pt idx="6">
                  <c:v>0</c:v>
                </c:pt>
                <c:pt idx="7">
                  <c:v>0</c:v>
                </c:pt>
                <c:pt idx="8">
                  <c:v>0</c:v>
                </c:pt>
                <c:pt idx="9">
                  <c:v>0</c:v>
                </c:pt>
              </c:numCache>
            </c:numRef>
          </c:cat>
          <c:val>
            <c:numRef>
              <c:f>'Graph 2.3'!$B$24:$K$24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'Graph 2.3'!$A$26</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2.3'!$B$23:$K$23</c:f>
              <c:numCache>
                <c:ptCount val="10"/>
                <c:pt idx="0">
                  <c:v>0</c:v>
                </c:pt>
                <c:pt idx="1">
                  <c:v>0</c:v>
                </c:pt>
                <c:pt idx="2">
                  <c:v>0</c:v>
                </c:pt>
                <c:pt idx="3">
                  <c:v>0</c:v>
                </c:pt>
                <c:pt idx="4">
                  <c:v>0</c:v>
                </c:pt>
                <c:pt idx="5">
                  <c:v>0</c:v>
                </c:pt>
                <c:pt idx="6">
                  <c:v>0</c:v>
                </c:pt>
                <c:pt idx="7">
                  <c:v>0</c:v>
                </c:pt>
                <c:pt idx="8">
                  <c:v>0</c:v>
                </c:pt>
                <c:pt idx="9">
                  <c:v>0</c:v>
                </c:pt>
              </c:numCache>
            </c:numRef>
          </c:cat>
          <c:val>
            <c:numRef>
              <c:f>'Graph 2.3'!$B$26:$K$26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2"/>
          <c:tx>
            <c:strRef>
              <c:f>'Graph 2.3'!$A$25</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2.3'!$B$23:$K$23</c:f>
              <c:numCache>
                <c:ptCount val="10"/>
                <c:pt idx="0">
                  <c:v>0</c:v>
                </c:pt>
                <c:pt idx="1">
                  <c:v>0</c:v>
                </c:pt>
                <c:pt idx="2">
                  <c:v>0</c:v>
                </c:pt>
                <c:pt idx="3">
                  <c:v>0</c:v>
                </c:pt>
                <c:pt idx="4">
                  <c:v>0</c:v>
                </c:pt>
                <c:pt idx="5">
                  <c:v>0</c:v>
                </c:pt>
                <c:pt idx="6">
                  <c:v>0</c:v>
                </c:pt>
                <c:pt idx="7">
                  <c:v>0</c:v>
                </c:pt>
                <c:pt idx="8">
                  <c:v>0</c:v>
                </c:pt>
                <c:pt idx="9">
                  <c:v>0</c:v>
                </c:pt>
              </c:numCache>
            </c:numRef>
          </c:cat>
          <c:val>
            <c:numRef>
              <c:f>'Graph 2.3'!$B$25:$K$25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3105583"/>
        <c:axId val="50841384"/>
      </c:lineChart>
      <c:catAx>
        <c:axId val="13105583"/>
        <c:scaling>
          <c:orientation val="minMax"/>
        </c:scaling>
        <c:axPos val="b"/>
        <c:delete val="0"/>
        <c:numFmt formatCode="General" sourceLinked="1"/>
        <c:majorTickMark val="none"/>
        <c:minorTickMark val="none"/>
        <c:tickLblPos val="nextTo"/>
        <c:crossAx val="50841384"/>
        <c:crosses val="autoZero"/>
        <c:auto val="1"/>
        <c:lblOffset val="100"/>
        <c:noMultiLvlLbl val="0"/>
      </c:catAx>
      <c:valAx>
        <c:axId val="50841384"/>
        <c:scaling>
          <c:orientation val="minMax"/>
        </c:scaling>
        <c:axPos val="l"/>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09"/>
              <c:y val="0.143"/>
            </c:manualLayout>
          </c:layout>
          <c:overlay val="0"/>
          <c:spPr>
            <a:noFill/>
            <a:ln>
              <a:noFill/>
            </a:ln>
          </c:spPr>
        </c:title>
        <c:majorGridlines/>
        <c:delete val="0"/>
        <c:numFmt formatCode="?0.0" sourceLinked="0"/>
        <c:majorTickMark val="none"/>
        <c:minorTickMark val="none"/>
        <c:tickLblPos val="nextTo"/>
        <c:spPr>
          <a:ln w="3175">
            <a:noFill/>
          </a:ln>
        </c:spPr>
        <c:crossAx val="13105583"/>
        <c:crosses val="max"/>
        <c:crossBetween val="between"/>
        <c:dispUnits/>
      </c:valAx>
      <c:spPr>
        <a:noFill/>
        <a:ln>
          <a:noFill/>
        </a:ln>
      </c:spPr>
    </c:plotArea>
    <c:legend>
      <c:legendPos val="r"/>
      <c:layout>
        <c:manualLayout>
          <c:xMode val="edge"/>
          <c:yMode val="edge"/>
          <c:x val="0"/>
          <c:y val="0"/>
          <c:w val="0.8265"/>
          <c:h val="0.08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95"/>
          <c:w val="1"/>
          <c:h val="0.9005"/>
        </c:manualLayout>
      </c:layout>
      <c:lineChart>
        <c:grouping val="standard"/>
        <c:varyColors val="0"/>
        <c:ser>
          <c:idx val="0"/>
          <c:order val="0"/>
          <c:tx>
            <c:strRef>
              <c:f>'Graph 2.5'!$A$24</c:f>
              <c:strCache>
                <c:ptCount val="1"/>
                <c:pt idx="0">
                  <c:v>EU 27</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993300"/>
                </a:solidFill>
              </a:ln>
            </c:spPr>
            <c:marker>
              <c:size val="5"/>
              <c:spPr>
                <a:solidFill>
                  <a:srgbClr val="800000"/>
                </a:solidFill>
                <a:ln>
                  <a:solidFill>
                    <a:srgbClr val="800000"/>
                  </a:solidFill>
                </a:ln>
              </c:spPr>
            </c:marker>
          </c:dPt>
          <c:dPt>
            <c:idx val="1"/>
            <c:spPr>
              <a:ln w="12700">
                <a:solidFill>
                  <a:srgbClr val="993300"/>
                </a:solidFill>
              </a:ln>
            </c:spPr>
            <c:marker>
              <c:size val="5"/>
              <c:spPr>
                <a:solidFill>
                  <a:srgbClr val="800000"/>
                </a:solidFill>
                <a:ln>
                  <a:solidFill>
                    <a:srgbClr val="800000"/>
                  </a:solidFill>
                </a:ln>
              </c:spPr>
            </c:marker>
          </c:dPt>
          <c:dPt>
            <c:idx val="2"/>
            <c:spPr>
              <a:ln w="12700">
                <a:solidFill>
                  <a:srgbClr val="993300"/>
                </a:solidFill>
              </a:ln>
            </c:spPr>
            <c:marker>
              <c:size val="5"/>
              <c:spPr>
                <a:solidFill>
                  <a:srgbClr val="800000"/>
                </a:solidFill>
                <a:ln>
                  <a:solidFill>
                    <a:srgbClr val="800000"/>
                  </a:solidFill>
                </a:ln>
              </c:spPr>
            </c:marker>
          </c:dPt>
          <c:dPt>
            <c:idx val="3"/>
            <c:spPr>
              <a:ln w="12700">
                <a:solidFill>
                  <a:srgbClr val="993300"/>
                </a:solidFill>
              </a:ln>
            </c:spPr>
            <c:marker>
              <c:size val="5"/>
              <c:spPr>
                <a:solidFill>
                  <a:srgbClr val="800000"/>
                </a:solidFill>
                <a:ln>
                  <a:solidFill>
                    <a:srgbClr val="800000"/>
                  </a:solidFill>
                </a:ln>
              </c:spPr>
            </c:marker>
          </c:dPt>
          <c:cat>
            <c:numRef>
              <c:f>'Graph 2.5'!$C$23:$L$23</c:f>
              <c:numCache>
                <c:ptCount val="10"/>
                <c:pt idx="0">
                  <c:v>0</c:v>
                </c:pt>
                <c:pt idx="1">
                  <c:v>0</c:v>
                </c:pt>
                <c:pt idx="2">
                  <c:v>0</c:v>
                </c:pt>
                <c:pt idx="3">
                  <c:v>0</c:v>
                </c:pt>
                <c:pt idx="4">
                  <c:v>0</c:v>
                </c:pt>
                <c:pt idx="5">
                  <c:v>0</c:v>
                </c:pt>
                <c:pt idx="6">
                  <c:v>0</c:v>
                </c:pt>
                <c:pt idx="7">
                  <c:v>0</c:v>
                </c:pt>
                <c:pt idx="8">
                  <c:v>0</c:v>
                </c:pt>
                <c:pt idx="9">
                  <c:v>0</c:v>
                </c:pt>
              </c:numCache>
            </c:numRef>
          </c:cat>
          <c:val>
            <c:numRef>
              <c:f>'Graph 2.5'!$C$24:$L$24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2.5'!$A$25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2.5'!$C$23:$L$23</c:f>
              <c:numCache>
                <c:ptCount val="10"/>
                <c:pt idx="0">
                  <c:v>0</c:v>
                </c:pt>
                <c:pt idx="1">
                  <c:v>0</c:v>
                </c:pt>
                <c:pt idx="2">
                  <c:v>0</c:v>
                </c:pt>
                <c:pt idx="3">
                  <c:v>0</c:v>
                </c:pt>
                <c:pt idx="4">
                  <c:v>0</c:v>
                </c:pt>
                <c:pt idx="5">
                  <c:v>0</c:v>
                </c:pt>
                <c:pt idx="6">
                  <c:v>0</c:v>
                </c:pt>
                <c:pt idx="7">
                  <c:v>0</c:v>
                </c:pt>
                <c:pt idx="8">
                  <c:v>0</c:v>
                </c:pt>
                <c:pt idx="9">
                  <c:v>0</c:v>
                </c:pt>
              </c:numCache>
            </c:numRef>
          </c:cat>
          <c:val>
            <c:numRef>
              <c:f>'Graph 2.5'!$C$25:$L$25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4919273"/>
        <c:axId val="24511410"/>
      </c:lineChart>
      <c:catAx>
        <c:axId val="54919273"/>
        <c:scaling>
          <c:orientation val="minMax"/>
        </c:scaling>
        <c:axPos val="b"/>
        <c:delete val="0"/>
        <c:numFmt formatCode="General" sourceLinked="1"/>
        <c:majorTickMark val="none"/>
        <c:minorTickMark val="none"/>
        <c:tickLblPos val="nextTo"/>
        <c:crossAx val="24511410"/>
        <c:crosses val="autoZero"/>
        <c:auto val="1"/>
        <c:lblOffset val="100"/>
        <c:noMultiLvlLbl val="0"/>
      </c:catAx>
      <c:valAx>
        <c:axId val="24511410"/>
        <c:scaling>
          <c:orientation val="minMax"/>
        </c:scaling>
        <c:axPos val="l"/>
        <c:title>
          <c:tx>
            <c:rich>
              <a:bodyPr vert="horz" rot="0" anchor="ctr"/>
              <a:lstStyle/>
              <a:p>
                <a:pPr algn="r">
                  <a:defRPr/>
                </a:pPr>
                <a:r>
                  <a:rPr lang="en-US" cap="none" sz="800" b="0" i="1" u="none" baseline="0">
                    <a:latin typeface="Arial"/>
                    <a:ea typeface="Arial"/>
                    <a:cs typeface="Arial"/>
                  </a:rPr>
                  <a:t>per million population</a:t>
                </a:r>
              </a:p>
            </c:rich>
          </c:tx>
          <c:layout>
            <c:manualLayout>
              <c:xMode val="factor"/>
              <c:yMode val="factor"/>
              <c:x val="0.03025"/>
              <c:y val="0.157"/>
            </c:manualLayout>
          </c:layout>
          <c:overlay val="0"/>
          <c:spPr>
            <a:noFill/>
            <a:ln>
              <a:noFill/>
            </a:ln>
          </c:spPr>
        </c:title>
        <c:majorGridlines/>
        <c:delete val="0"/>
        <c:numFmt formatCode="??0" sourceLinked="0"/>
        <c:majorTickMark val="none"/>
        <c:minorTickMark val="none"/>
        <c:tickLblPos val="nextTo"/>
        <c:spPr>
          <a:ln w="3175">
            <a:noFill/>
          </a:ln>
        </c:spPr>
        <c:crossAx val="54919273"/>
        <c:crosses val="max"/>
        <c:crossBetween val="between"/>
        <c:dispUnits/>
      </c:valAx>
      <c:spPr>
        <a:noFill/>
        <a:ln>
          <a:noFill/>
        </a:ln>
      </c:spPr>
    </c:plotArea>
    <c:legend>
      <c:legendPos val="t"/>
      <c:layout>
        <c:manualLayout>
          <c:xMode val="edge"/>
          <c:yMode val="edge"/>
          <c:x val="0"/>
          <c:y val="0"/>
          <c:w val="0.37175"/>
          <c:h val="0.053"/>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'Graph 2.6'!$C$65</c:f>
              <c:strCache>
                <c:ptCount val="1"/>
                <c:pt idx="0">
                  <c:v>79.127</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800000"/>
              </a:solidFill>
              <a:ln w="3175">
                <a:noFill/>
              </a:ln>
            </c:spPr>
          </c:dPt>
          <c:dPt>
            <c:idx val="17"/>
            <c:invertIfNegative val="0"/>
            <c:spPr>
              <a:solidFill>
                <a:srgbClr val="800000"/>
              </a:solidFill>
              <a:ln w="3175">
                <a:noFill/>
              </a:ln>
            </c:spPr>
          </c:dPt>
          <c:dPt>
            <c:idx val="18"/>
            <c:invertIfNegative val="0"/>
            <c:spPr>
              <a:solidFill>
                <a:srgbClr val="800000"/>
              </a:solidFill>
              <a:ln w="3175">
                <a:noFill/>
              </a:ln>
            </c:spPr>
          </c:dPt>
          <c:dPt>
            <c:idx val="19"/>
            <c:invertIfNegative val="0"/>
            <c:spPr>
              <a:solidFill>
                <a:srgbClr val="800000"/>
              </a:solidFill>
              <a:ln w="3175">
                <a:noFill/>
              </a:ln>
            </c:spPr>
          </c:dPt>
          <c:dPt>
            <c:idx val="21"/>
            <c:invertIfNegative val="0"/>
            <c:spPr>
              <a:solidFill>
                <a:srgbClr val="99CC00"/>
              </a:solidFill>
              <a:ln w="3175">
                <a:noFill/>
              </a:ln>
            </c:spPr>
          </c:dPt>
          <c:dPt>
            <c:idx val="24"/>
            <c:invertIfNegative val="0"/>
            <c:spPr>
              <a:solidFill>
                <a:srgbClr val="99CC00"/>
              </a:solidFill>
              <a:ln w="3175">
                <a:noFill/>
              </a:ln>
            </c:spPr>
          </c:dPt>
          <c:dPt>
            <c:idx val="26"/>
            <c:invertIfNegative val="0"/>
            <c:spPr>
              <a:solidFill>
                <a:srgbClr val="800000"/>
              </a:solidFill>
              <a:ln w="3175">
                <a:noFill/>
              </a:ln>
            </c:spPr>
          </c:dPt>
          <c:dPt>
            <c:idx val="28"/>
            <c:invertIfNegative val="0"/>
            <c:spPr>
              <a:solidFill>
                <a:srgbClr val="800000"/>
              </a:solidFill>
              <a:ln w="3175">
                <a:noFill/>
              </a:ln>
            </c:spPr>
          </c:dPt>
          <c:cat>
            <c:strRef>
              <c:f>'Graph 2.6'!$A$43:$A$76</c:f>
              <c:strCache/>
            </c:strRef>
          </c:cat>
          <c:val>
            <c:numRef>
              <c:f>'Graph 2.6'!$C$43:$C$76</c:f>
              <c:numCache/>
            </c:numRef>
          </c:val>
        </c:ser>
        <c:axId val="19276099"/>
        <c:axId val="39267164"/>
      </c:barChart>
      <c:catAx>
        <c:axId val="19276099"/>
        <c:scaling>
          <c:orientation val="minMax"/>
        </c:scaling>
        <c:axPos val="l"/>
        <c:delete val="0"/>
        <c:numFmt formatCode="General" sourceLinked="1"/>
        <c:majorTickMark val="out"/>
        <c:minorTickMark val="none"/>
        <c:tickLblPos val="nextTo"/>
        <c:spPr>
          <a:ln w="3175">
            <a:noFill/>
          </a:ln>
        </c:spPr>
        <c:txPr>
          <a:bodyPr/>
          <a:lstStyle/>
          <a:p>
            <a:pPr>
              <a:defRPr lang="en-US" cap="none" sz="700" b="0" i="0" u="none" baseline="0">
                <a:latin typeface="Arial"/>
                <a:ea typeface="Arial"/>
                <a:cs typeface="Arial"/>
              </a:defRPr>
            </a:pPr>
          </a:p>
        </c:txPr>
        <c:crossAx val="39267164"/>
        <c:crosses val="autoZero"/>
        <c:auto val="1"/>
        <c:lblOffset val="100"/>
        <c:noMultiLvlLbl val="0"/>
      </c:catAx>
      <c:valAx>
        <c:axId val="39267164"/>
        <c:scaling>
          <c:orientation val="minMax"/>
          <c:max val="450"/>
          <c:min val="0"/>
        </c:scaling>
        <c:axPos val="b"/>
        <c:title>
          <c:tx>
            <c:rich>
              <a:bodyPr vert="horz" rot="0" anchor="ctr"/>
              <a:lstStyle/>
              <a:p>
                <a:pPr algn="r">
                  <a:defRPr/>
                </a:pPr>
                <a:r>
                  <a:rPr lang="en-US" cap="none" sz="800" b="0" i="1" u="none" baseline="0">
                    <a:latin typeface="Arial"/>
                    <a:ea typeface="Arial"/>
                    <a:cs typeface="Arial"/>
                  </a:rPr>
                  <a:t>per million 
population</a:t>
                </a:r>
              </a:p>
            </c:rich>
          </c:tx>
          <c:layout>
            <c:manualLayout>
              <c:xMode val="factor"/>
              <c:yMode val="factor"/>
              <c:x val="0.25"/>
              <c:y val="0.10725"/>
            </c:manualLayout>
          </c:layout>
          <c:overlay val="0"/>
          <c:spPr>
            <a:solidFill>
              <a:srgbClr val="FFFFFF"/>
            </a:solidFill>
            <a:ln w="3175">
              <a:noFill/>
            </a:ln>
          </c:spPr>
        </c:title>
        <c:majorGridlines/>
        <c:delete val="0"/>
        <c:numFmt formatCode="General" sourceLinked="1"/>
        <c:majorTickMark val="none"/>
        <c:minorTickMark val="none"/>
        <c:tickLblPos val="nextTo"/>
        <c:spPr>
          <a:ln w="3175">
            <a:noFill/>
          </a:ln>
        </c:spPr>
        <c:crossAx val="19276099"/>
        <c:crossesAt val="1"/>
        <c:crossBetween val="between"/>
        <c:dispUnits/>
        <c:majorUnit val="50"/>
        <c:minorUnit val="5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425"/>
          <c:w val="1"/>
          <c:h val="0.87575"/>
        </c:manualLayout>
      </c:layout>
      <c:lineChart>
        <c:grouping val="standard"/>
        <c:varyColors val="0"/>
        <c:ser>
          <c:idx val="0"/>
          <c:order val="0"/>
          <c:tx>
            <c:strRef>
              <c:f>'Table &amp; Graph 3.1'!$C$4</c:f>
              <c:strCache>
                <c:ptCount val="1"/>
                <c:pt idx="0">
                  <c:v>Males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3.1'!$A$5:$A$14</c:f>
              <c:numCache/>
            </c:numRef>
          </c:cat>
          <c:val>
            <c:numRef>
              <c:f>'Table &amp; Graph 3.1'!$C$5:$C$14</c:f>
              <c:numCache/>
            </c:numRef>
          </c:val>
          <c:smooth val="0"/>
        </c:ser>
        <c:ser>
          <c:idx val="1"/>
          <c:order val="1"/>
          <c:tx>
            <c:strRef>
              <c:f>'Table &amp; Graph 3.1'!$D$4</c:f>
              <c:strCache>
                <c:ptCount val="1"/>
                <c:pt idx="0">
                  <c:v>Females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3.1'!$A$5:$A$14</c:f>
              <c:numCache/>
            </c:numRef>
          </c:cat>
          <c:val>
            <c:numRef>
              <c:f>'Table &amp; Graph 3.1'!$D$5:$D$14</c:f>
              <c:numCache/>
            </c:numRef>
          </c:val>
          <c:smooth val="0"/>
        </c:ser>
        <c:marker val="1"/>
        <c:axId val="17860157"/>
        <c:axId val="26523686"/>
      </c:lineChart>
      <c:catAx>
        <c:axId val="17860157"/>
        <c:scaling>
          <c:orientation val="minMax"/>
        </c:scaling>
        <c:axPos val="b"/>
        <c:delete val="0"/>
        <c:numFmt formatCode="General" sourceLinked="1"/>
        <c:majorTickMark val="none"/>
        <c:minorTickMark val="none"/>
        <c:tickLblPos val="nextTo"/>
        <c:crossAx val="26523686"/>
        <c:crosses val="autoZero"/>
        <c:auto val="1"/>
        <c:lblOffset val="100"/>
        <c:noMultiLvlLbl val="0"/>
      </c:catAx>
      <c:valAx>
        <c:axId val="26523686"/>
        <c:scaling>
          <c:orientation val="minMax"/>
          <c:max val="80"/>
        </c:scaling>
        <c:axPos val="l"/>
        <c:title>
          <c:tx>
            <c:rich>
              <a:bodyPr vert="horz" rot="0" anchor="ctr"/>
              <a:lstStyle/>
              <a:p>
                <a:pPr algn="r">
                  <a:defRPr/>
                </a:pPr>
                <a:r>
                  <a:rPr lang="en-US" cap="none" sz="800" b="0" i="1" u="none" baseline="0">
                    <a:latin typeface="Arial"/>
                    <a:ea typeface="Arial"/>
                    <a:cs typeface="Arial"/>
                  </a:rPr>
                  <a:t>% of 15-64 age group</a:t>
                </a:r>
              </a:p>
            </c:rich>
          </c:tx>
          <c:layout>
            <c:manualLayout>
              <c:xMode val="factor"/>
              <c:yMode val="factor"/>
              <c:x val="0.04525"/>
              <c:y val="0.157"/>
            </c:manualLayout>
          </c:layout>
          <c:overlay val="0"/>
          <c:spPr>
            <a:noFill/>
            <a:ln>
              <a:noFill/>
            </a:ln>
          </c:spPr>
        </c:title>
        <c:majorGridlines/>
        <c:delete val="0"/>
        <c:numFmt formatCode="??0" sourceLinked="0"/>
        <c:majorTickMark val="none"/>
        <c:minorTickMark val="none"/>
        <c:tickLblPos val="nextTo"/>
        <c:spPr>
          <a:ln w="3175">
            <a:noFill/>
          </a:ln>
        </c:spPr>
        <c:crossAx val="17860157"/>
        <c:crosses val="max"/>
        <c:crossBetween val="between"/>
        <c:dispUnits/>
      </c:valAx>
      <c:spPr>
        <a:noFill/>
        <a:ln>
          <a:noFill/>
        </a:ln>
      </c:spPr>
    </c:plotArea>
    <c:legend>
      <c:legendPos val="t"/>
      <c:layout>
        <c:manualLayout>
          <c:xMode val="edge"/>
          <c:yMode val="edge"/>
          <c:x val="0"/>
          <c:y val="0"/>
          <c:w val="0.404"/>
          <c:h val="0.062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5"/>
          <c:w val="1"/>
          <c:h val="0.9705"/>
        </c:manualLayout>
      </c:layout>
      <c:barChart>
        <c:barDir val="bar"/>
        <c:grouping val="clustered"/>
        <c:varyColors val="0"/>
        <c:ser>
          <c:idx val="0"/>
          <c:order val="0"/>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a:ln w="3175">
                <a:noFill/>
              </a:ln>
            </c:spPr>
          </c:dPt>
          <c:dPt>
            <c:idx val="2"/>
            <c:invertIfNegative val="0"/>
            <c:spPr>
              <a:solidFill>
                <a:srgbClr val="800000"/>
              </a:solidFill>
              <a:ln w="3175">
                <a:noFill/>
              </a:ln>
            </c:spPr>
          </c:dPt>
          <c:dPt>
            <c:idx val="3"/>
            <c:invertIfNegative val="0"/>
            <c:spPr>
              <a:solidFill>
                <a:srgbClr val="800000"/>
              </a:solidFill>
              <a:ln w="3175">
                <a:noFill/>
              </a:ln>
            </c:spPr>
          </c:dPt>
          <c:dPt>
            <c:idx val="4"/>
            <c:invertIfNegative val="0"/>
            <c:spPr>
              <a:solidFill>
                <a:srgbClr val="800000"/>
              </a:solidFill>
              <a:ln w="3175">
                <a:noFill/>
              </a:ln>
            </c:spPr>
          </c:dPt>
          <c:dPt>
            <c:idx val="5"/>
            <c:invertIfNegative val="0"/>
            <c:spPr>
              <a:solidFill>
                <a:srgbClr val="99CC00"/>
              </a:solidFill>
              <a:ln w="3175">
                <a:noFill/>
              </a:ln>
            </c:spPr>
          </c:dPt>
          <c:dPt>
            <c:idx val="6"/>
            <c:invertIfNegative val="0"/>
            <c:spPr>
              <a:solidFill>
                <a:srgbClr val="800000"/>
              </a:solidFill>
              <a:ln w="3175">
                <a:noFill/>
              </a:ln>
            </c:spPr>
          </c:dPt>
          <c:dPt>
            <c:idx val="7"/>
            <c:invertIfNegative val="0"/>
            <c:spPr>
              <a:solidFill>
                <a:srgbClr val="800000"/>
              </a:solidFill>
              <a:ln w="3175">
                <a:noFill/>
              </a:ln>
            </c:spPr>
          </c:dPt>
          <c:dPt>
            <c:idx val="9"/>
            <c:invertIfNegative val="0"/>
            <c:spPr>
              <a:solidFill>
                <a:srgbClr val="800000"/>
              </a:solidFill>
              <a:ln w="3175">
                <a:noFill/>
              </a:ln>
            </c:spPr>
          </c:dPt>
          <c:dPt>
            <c:idx val="10"/>
            <c:invertIfNegative val="0"/>
            <c:spPr>
              <a:solidFill>
                <a:srgbClr val="800000"/>
              </a:solidFill>
              <a:ln w="3175">
                <a:noFill/>
              </a:ln>
            </c:spPr>
          </c:dPt>
          <c:dPt>
            <c:idx val="11"/>
            <c:invertIfNegative val="0"/>
            <c:spPr>
              <a:solidFill>
                <a:srgbClr val="800000"/>
              </a:solidFill>
              <a:ln w="3175">
                <a:noFill/>
              </a:ln>
            </c:spPr>
          </c:dPt>
          <c:dPt>
            <c:idx val="12"/>
            <c:invertIfNegative val="0"/>
            <c:spPr>
              <a:solidFill>
                <a:srgbClr val="800000"/>
              </a:solidFill>
              <a:ln w="3175">
                <a:noFill/>
              </a:ln>
            </c:spPr>
          </c:dPt>
          <c:dPt>
            <c:idx val="13"/>
            <c:invertIfNegative val="0"/>
            <c:spPr>
              <a:solidFill>
                <a:srgbClr val="800000"/>
              </a:solidFill>
              <a:ln w="3175">
                <a:noFill/>
              </a:ln>
            </c:spPr>
          </c:dPt>
          <c:dPt>
            <c:idx val="14"/>
            <c:invertIfNegative val="0"/>
            <c:spPr>
              <a:solidFill>
                <a:srgbClr val="800000"/>
              </a:solidFill>
              <a:ln w="3175">
                <a:noFill/>
              </a:ln>
            </c:spPr>
          </c:dPt>
          <c:dPt>
            <c:idx val="15"/>
            <c:invertIfNegative val="0"/>
            <c:spPr>
              <a:solidFill>
                <a:srgbClr val="99CC00"/>
              </a:solidFill>
              <a:ln w="3175">
                <a:noFill/>
              </a:ln>
            </c:spPr>
          </c:dPt>
          <c:dPt>
            <c:idx val="16"/>
            <c:invertIfNegative val="0"/>
            <c:spPr>
              <a:solidFill>
                <a:srgbClr val="800000"/>
              </a:solidFill>
              <a:ln w="3175">
                <a:noFill/>
              </a:ln>
            </c:spPr>
          </c:dPt>
          <c:cat>
            <c:strRef>
              <c:f>'Graph 3.4'!$J$10:$J$44</c:f>
              <c:strCache/>
            </c:strRef>
          </c:cat>
          <c:val>
            <c:numRef>
              <c:f>'Graph 3.4'!$K$10:$K$44</c:f>
              <c:numCach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er>
        <c:axId val="37386583"/>
        <c:axId val="934928"/>
      </c:barChart>
      <c:catAx>
        <c:axId val="37386583"/>
        <c:scaling>
          <c:orientation val="maxMin"/>
        </c:scaling>
        <c:axPos val="l"/>
        <c:delete val="0"/>
        <c:numFmt formatCode="General" sourceLinked="1"/>
        <c:majorTickMark val="none"/>
        <c:minorTickMark val="none"/>
        <c:tickLblPos val="nextTo"/>
        <c:txPr>
          <a:bodyPr/>
          <a:lstStyle/>
          <a:p>
            <a:pPr>
              <a:defRPr lang="en-US" cap="none" sz="700" b="0" i="0" u="none" baseline="0">
                <a:latin typeface="Arial"/>
                <a:ea typeface="Arial"/>
                <a:cs typeface="Arial"/>
              </a:defRPr>
            </a:pPr>
          </a:p>
        </c:txPr>
        <c:crossAx val="934928"/>
        <c:crosses val="autoZero"/>
        <c:auto val="1"/>
        <c:lblOffset val="100"/>
        <c:noMultiLvlLbl val="0"/>
      </c:catAx>
      <c:valAx>
        <c:axId val="934928"/>
        <c:scaling>
          <c:orientation val="minMax"/>
          <c:max val="150"/>
        </c:scaling>
        <c:axPos val="t"/>
        <c:title>
          <c:tx>
            <c:rich>
              <a:bodyPr vert="horz" rot="0" anchor="ctr"/>
              <a:lstStyle/>
              <a:p>
                <a:pPr algn="ctr">
                  <a:defRPr/>
                </a:pPr>
                <a:r>
                  <a:rPr lang="en-US" cap="none" sz="800" b="0" i="1" u="none" baseline="0">
                    <a:latin typeface="Arial"/>
                    <a:ea typeface="Arial"/>
                    <a:cs typeface="Arial"/>
                  </a:rPr>
                  <a:t>EU 27=100</a:t>
                </a:r>
              </a:p>
            </c:rich>
          </c:tx>
          <c:layout>
            <c:manualLayout>
              <c:xMode val="factor"/>
              <c:yMode val="factor"/>
              <c:x val="0.25775"/>
              <c:y val="0.102"/>
            </c:manualLayout>
          </c:layout>
          <c:overlay val="0"/>
          <c:spPr>
            <a:noFill/>
            <a:ln>
              <a:noFill/>
            </a:ln>
          </c:spPr>
        </c:title>
        <c:majorGridlines/>
        <c:delete val="0"/>
        <c:numFmt formatCode="0" sourceLinked="0"/>
        <c:majorTickMark val="none"/>
        <c:minorTickMark val="none"/>
        <c:tickLblPos val="nextTo"/>
        <c:spPr>
          <a:ln w="3175">
            <a:noFill/>
          </a:ln>
        </c:spPr>
        <c:crossAx val="37386583"/>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
          <c:w val="1"/>
          <c:h val="0.96"/>
        </c:manualLayout>
      </c:layout>
      <c:lineChart>
        <c:grouping val="standard"/>
        <c:varyColors val="0"/>
        <c:ser>
          <c:idx val="0"/>
          <c:order val="0"/>
          <c:tx>
            <c:strRef>
              <c:f>'Graph 3.5'!$B$24</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noFill/>
              </a:ln>
            </c:spPr>
            <c:marker>
              <c:size val="5"/>
              <c:spPr>
                <a:solidFill>
                  <a:srgbClr val="800000"/>
                </a:solidFill>
                <a:ln>
                  <a:solidFill>
                    <a:srgbClr val="800000"/>
                  </a:solidFill>
                </a:ln>
              </c:spPr>
            </c:marker>
          </c:dPt>
          <c:dPt>
            <c:idx val="3"/>
            <c:spPr>
              <a:ln w="3175">
                <a:solidFill>
                  <a:srgbClr val="800000"/>
                </a:solidFill>
              </a:ln>
            </c:spPr>
            <c:marker>
              <c:size val="5"/>
              <c:spPr>
                <a:solidFill>
                  <a:srgbClr val="800000"/>
                </a:solidFill>
                <a:ln>
                  <a:solidFill>
                    <a:srgbClr val="800000"/>
                  </a:solidFill>
                </a:ln>
              </c:spPr>
            </c:marker>
          </c:dPt>
          <c:cat>
            <c:numRef>
              <c:f>'Graph 3.5'!$A$27:$A$36</c:f>
              <c:numCache>
                <c:ptCount val="10"/>
                <c:pt idx="0">
                  <c:v>0</c:v>
                </c:pt>
                <c:pt idx="1">
                  <c:v>0</c:v>
                </c:pt>
                <c:pt idx="2">
                  <c:v>0</c:v>
                </c:pt>
                <c:pt idx="3">
                  <c:v>0</c:v>
                </c:pt>
                <c:pt idx="4">
                  <c:v>0</c:v>
                </c:pt>
                <c:pt idx="5">
                  <c:v>0</c:v>
                </c:pt>
                <c:pt idx="6">
                  <c:v>0</c:v>
                </c:pt>
                <c:pt idx="7">
                  <c:v>0</c:v>
                </c:pt>
                <c:pt idx="8">
                  <c:v>0</c:v>
                </c:pt>
                <c:pt idx="9">
                  <c:v>0</c:v>
                </c:pt>
              </c:numCache>
            </c:numRef>
          </c:cat>
          <c:val>
            <c:numRef>
              <c:f>'Graph 3.5'!$B$27:$B$36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3.5'!$C$24</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3.5'!$A$27:$A$36</c:f>
              <c:numCache>
                <c:ptCount val="10"/>
                <c:pt idx="0">
                  <c:v>0</c:v>
                </c:pt>
                <c:pt idx="1">
                  <c:v>0</c:v>
                </c:pt>
                <c:pt idx="2">
                  <c:v>0</c:v>
                </c:pt>
                <c:pt idx="3">
                  <c:v>0</c:v>
                </c:pt>
                <c:pt idx="4">
                  <c:v>0</c:v>
                </c:pt>
                <c:pt idx="5">
                  <c:v>0</c:v>
                </c:pt>
                <c:pt idx="6">
                  <c:v>0</c:v>
                </c:pt>
                <c:pt idx="7">
                  <c:v>0</c:v>
                </c:pt>
                <c:pt idx="8">
                  <c:v>0</c:v>
                </c:pt>
                <c:pt idx="9">
                  <c:v>0</c:v>
                </c:pt>
              </c:numCache>
            </c:numRef>
          </c:cat>
          <c:val>
            <c:numRef>
              <c:f>'Graph 3.5'!$C$27:$C$36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8414353"/>
        <c:axId val="8620314"/>
      </c:lineChart>
      <c:catAx>
        <c:axId val="8414353"/>
        <c:scaling>
          <c:orientation val="minMax"/>
        </c:scaling>
        <c:axPos val="b"/>
        <c:delete val="0"/>
        <c:numFmt formatCode="General" sourceLinked="1"/>
        <c:majorTickMark val="none"/>
        <c:minorTickMark val="none"/>
        <c:tickLblPos val="nextTo"/>
        <c:crossAx val="8620314"/>
        <c:crosses val="autoZero"/>
        <c:auto val="1"/>
        <c:lblOffset val="100"/>
        <c:noMultiLvlLbl val="0"/>
      </c:catAx>
      <c:valAx>
        <c:axId val="8620314"/>
        <c:scaling>
          <c:orientation val="minMax"/>
        </c:scaling>
        <c:axPos val="l"/>
        <c:title>
          <c:tx>
            <c:rich>
              <a:bodyPr vert="horz" rot="0" anchor="ctr"/>
              <a:lstStyle/>
              <a:p>
                <a:pPr algn="r">
                  <a:defRPr/>
                </a:pPr>
                <a:r>
                  <a:rPr lang="en-US" cap="none" sz="800" b="0" i="1" u="none" baseline="0">
                    <a:latin typeface="Arial"/>
                    <a:ea typeface="Arial"/>
                    <a:cs typeface="Arial"/>
                  </a:rPr>
                  <a:t>% of labour force</a:t>
                </a:r>
              </a:p>
            </c:rich>
          </c:tx>
          <c:layout>
            <c:manualLayout>
              <c:xMode val="factor"/>
              <c:yMode val="factor"/>
              <c:x val="0.04775"/>
              <c:y val="0.137"/>
            </c:manualLayout>
          </c:layout>
          <c:overlay val="0"/>
          <c:spPr>
            <a:noFill/>
            <a:ln>
              <a:noFill/>
            </a:ln>
          </c:spPr>
        </c:title>
        <c:majorGridlines/>
        <c:delete val="0"/>
        <c:numFmt formatCode="??0" sourceLinked="0"/>
        <c:majorTickMark val="none"/>
        <c:minorTickMark val="none"/>
        <c:tickLblPos val="nextTo"/>
        <c:spPr>
          <a:ln w="3175">
            <a:noFill/>
          </a:ln>
        </c:spPr>
        <c:crossAx val="8414353"/>
        <c:crosses val="max"/>
        <c:crossBetween val="between"/>
        <c:dispUnits/>
      </c:valAx>
      <c:spPr>
        <a:noFill/>
        <a:ln>
          <a:noFill/>
        </a:ln>
      </c:spPr>
    </c:plotArea>
    <c:legend>
      <c:legendPos val="r"/>
      <c:layout>
        <c:manualLayout>
          <c:xMode val="edge"/>
          <c:yMode val="edge"/>
          <c:x val="0"/>
          <c:y val="0"/>
          <c:w val="0.359"/>
          <c:h val="0.058"/>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025"/>
          <c:w val="1"/>
          <c:h val="0.93975"/>
        </c:manualLayout>
      </c:layout>
      <c:lineChart>
        <c:grouping val="standard"/>
        <c:varyColors val="0"/>
        <c:ser>
          <c:idx val="0"/>
          <c:order val="0"/>
          <c:tx>
            <c:strRef>
              <c:f>'Graph 3.7'!$A$21</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solidFill>
                  <a:srgbClr val="800000"/>
                </a:solidFill>
              </a:ln>
            </c:spPr>
            <c:marker>
              <c:size val="5"/>
              <c:spPr>
                <a:solidFill>
                  <a:srgbClr val="800000"/>
                </a:solidFill>
                <a:ln>
                  <a:solidFill>
                    <a:srgbClr val="800000"/>
                  </a:solidFill>
                </a:ln>
              </c:spPr>
            </c:marker>
          </c:dPt>
          <c:dPt>
            <c:idx val="3"/>
            <c:spPr>
              <a:ln w="12700">
                <a:solidFill>
                  <a:srgbClr val="800000"/>
                </a:solidFill>
              </a:ln>
            </c:spPr>
            <c:marker>
              <c:size val="5"/>
              <c:spPr>
                <a:solidFill>
                  <a:srgbClr val="800000"/>
                </a:solidFill>
                <a:ln>
                  <a:solidFill>
                    <a:srgbClr val="800000"/>
                  </a:solidFill>
                </a:ln>
              </c:spPr>
            </c:marker>
          </c:dPt>
          <c:dPt>
            <c:idx val="4"/>
            <c:spPr>
              <a:ln w="12700">
                <a:solidFill>
                  <a:srgbClr val="800000"/>
                </a:solidFill>
              </a:ln>
            </c:spPr>
            <c:marker>
              <c:size val="5"/>
              <c:spPr>
                <a:solidFill>
                  <a:srgbClr val="800000"/>
                </a:solidFill>
                <a:ln>
                  <a:solidFill>
                    <a:srgbClr val="800000"/>
                  </a:solidFill>
                </a:ln>
              </c:spPr>
            </c:marker>
          </c:dPt>
          <c:cat>
            <c:numRef>
              <c:f>'Graph 3.7'!$B$19:$K$19</c:f>
              <c:numCache>
                <c:ptCount val="10"/>
                <c:pt idx="0">
                  <c:v>0</c:v>
                </c:pt>
                <c:pt idx="1">
                  <c:v>0</c:v>
                </c:pt>
                <c:pt idx="2">
                  <c:v>0</c:v>
                </c:pt>
                <c:pt idx="3">
                  <c:v>0</c:v>
                </c:pt>
                <c:pt idx="4">
                  <c:v>0</c:v>
                </c:pt>
                <c:pt idx="5">
                  <c:v>0</c:v>
                </c:pt>
                <c:pt idx="6">
                  <c:v>0</c:v>
                </c:pt>
                <c:pt idx="7">
                  <c:v>0</c:v>
                </c:pt>
                <c:pt idx="8">
                  <c:v>0</c:v>
                </c:pt>
                <c:pt idx="9">
                  <c:v>0</c:v>
                </c:pt>
              </c:numCache>
            </c:numRef>
          </c:cat>
          <c:val>
            <c:numRef>
              <c:f>'Graph 3.7'!$B$21:$K$21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3.7'!$A$22</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3.7'!$B$19:$K$19</c:f>
              <c:numCache>
                <c:ptCount val="10"/>
                <c:pt idx="0">
                  <c:v>0</c:v>
                </c:pt>
                <c:pt idx="1">
                  <c:v>0</c:v>
                </c:pt>
                <c:pt idx="2">
                  <c:v>0</c:v>
                </c:pt>
                <c:pt idx="3">
                  <c:v>0</c:v>
                </c:pt>
                <c:pt idx="4">
                  <c:v>0</c:v>
                </c:pt>
                <c:pt idx="5">
                  <c:v>0</c:v>
                </c:pt>
                <c:pt idx="6">
                  <c:v>0</c:v>
                </c:pt>
                <c:pt idx="7">
                  <c:v>0</c:v>
                </c:pt>
                <c:pt idx="8">
                  <c:v>0</c:v>
                </c:pt>
                <c:pt idx="9">
                  <c:v>0</c:v>
                </c:pt>
              </c:numCache>
            </c:numRef>
          </c:cat>
          <c:val>
            <c:numRef>
              <c:f>'Graph 3.7'!$B$22:$K$22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0473963"/>
        <c:axId val="27156804"/>
      </c:lineChart>
      <c:catAx>
        <c:axId val="10473963"/>
        <c:scaling>
          <c:orientation val="minMax"/>
        </c:scaling>
        <c:axPos val="b"/>
        <c:delete val="0"/>
        <c:numFmt formatCode="General" sourceLinked="1"/>
        <c:majorTickMark val="out"/>
        <c:minorTickMark val="none"/>
        <c:tickLblPos val="nextTo"/>
        <c:spPr>
          <a:ln w="3175">
            <a:noFill/>
          </a:ln>
        </c:spPr>
        <c:crossAx val="27156804"/>
        <c:crosses val="autoZero"/>
        <c:auto val="1"/>
        <c:lblOffset val="100"/>
        <c:noMultiLvlLbl val="0"/>
      </c:catAx>
      <c:valAx>
        <c:axId val="27156804"/>
        <c:scaling>
          <c:orientation val="minMax"/>
        </c:scaling>
        <c:axPos val="l"/>
        <c:title>
          <c:tx>
            <c:rich>
              <a:bodyPr vert="horz" rot="0" anchor="ctr"/>
              <a:lstStyle/>
              <a:p>
                <a:pPr algn="r">
                  <a:defRPr/>
                </a:pPr>
                <a:r>
                  <a:rPr lang="en-US" cap="none" sz="800" b="0" i="1" u="none" baseline="0">
                    <a:latin typeface="Arial"/>
                    <a:ea typeface="Arial"/>
                    <a:cs typeface="Arial"/>
                  </a:rPr>
                  <a:t>% of labour force</a:t>
                </a:r>
              </a:p>
            </c:rich>
          </c:tx>
          <c:layout>
            <c:manualLayout>
              <c:xMode val="factor"/>
              <c:yMode val="factor"/>
              <c:x val="0.04975"/>
              <c:y val="0.16975"/>
            </c:manualLayout>
          </c:layout>
          <c:overlay val="0"/>
          <c:spPr>
            <a:noFill/>
            <a:ln>
              <a:noFill/>
            </a:ln>
          </c:spPr>
        </c:title>
        <c:majorGridlines/>
        <c:delete val="0"/>
        <c:numFmt formatCode="0" sourceLinked="0"/>
        <c:majorTickMark val="none"/>
        <c:minorTickMark val="none"/>
        <c:tickLblPos val="nextTo"/>
        <c:spPr>
          <a:ln w="3175">
            <a:noFill/>
          </a:ln>
        </c:spPr>
        <c:crossAx val="10473963"/>
        <c:crosses val="max"/>
        <c:crossBetween val="between"/>
        <c:dispUnits/>
        <c:majorUnit val="1"/>
      </c:valAx>
      <c:spPr>
        <a:noFill/>
        <a:ln>
          <a:noFill/>
        </a:ln>
      </c:spPr>
    </c:plotArea>
    <c:legend>
      <c:legendPos val="t"/>
      <c:layout>
        <c:manualLayout>
          <c:xMode val="edge"/>
          <c:yMode val="edge"/>
          <c:x val="0"/>
          <c:y val="0"/>
          <c:w val="0.30875"/>
          <c:h val="0.05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25"/>
          <c:w val="1"/>
          <c:h val="0.88375"/>
        </c:manualLayout>
      </c:layout>
      <c:barChart>
        <c:barDir val="col"/>
        <c:grouping val="clustered"/>
        <c:varyColors val="0"/>
        <c:ser>
          <c:idx val="0"/>
          <c:order val="0"/>
          <c:tx>
            <c:strRef>
              <c:f>'Graph 3.9'!$B$29</c:f>
              <c:strCache>
                <c:ptCount val="1"/>
                <c:pt idx="0">
                  <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3.9'!$B$25:$K$25</c:f>
              <c:numCache/>
            </c:numRef>
          </c:cat>
          <c:val>
            <c:numRef>
              <c:f>'Graph 3.9'!$B$26:$K$26</c:f>
              <c:numCache/>
            </c:numRef>
          </c:val>
        </c:ser>
        <c:axId val="43084645"/>
        <c:axId val="52217486"/>
      </c:barChart>
      <c:catAx>
        <c:axId val="43084645"/>
        <c:scaling>
          <c:orientation val="minMax"/>
        </c:scaling>
        <c:axPos val="b"/>
        <c:delete val="0"/>
        <c:numFmt formatCode="General" sourceLinked="0"/>
        <c:majorTickMark val="out"/>
        <c:minorTickMark val="none"/>
        <c:tickLblPos val="nextTo"/>
        <c:spPr>
          <a:ln w="3175">
            <a:noFill/>
          </a:ln>
        </c:spPr>
        <c:crossAx val="52217486"/>
        <c:crosses val="autoZero"/>
        <c:auto val="1"/>
        <c:lblOffset val="100"/>
        <c:noMultiLvlLbl val="0"/>
      </c:catAx>
      <c:valAx>
        <c:axId val="52217486"/>
        <c:scaling>
          <c:orientation val="minMax"/>
          <c:max val="10"/>
        </c:scaling>
        <c:axPos val="l"/>
        <c:title>
          <c:tx>
            <c:rich>
              <a:bodyPr vert="horz" rot="0" anchor="ctr"/>
              <a:lstStyle/>
              <a:p>
                <a:pPr algn="r">
                  <a:defRPr/>
                </a:pPr>
                <a:r>
                  <a:rPr lang="en-US" cap="none" sz="800" b="0" i="1" u="none" baseline="0">
                    <a:latin typeface="Arial"/>
                    <a:ea typeface="Arial"/>
                    <a:cs typeface="Arial"/>
                  </a:rPr>
                  <a:t>% of  target population</a:t>
                </a:r>
              </a:p>
            </c:rich>
          </c:tx>
          <c:layout>
            <c:manualLayout>
              <c:xMode val="factor"/>
              <c:yMode val="factor"/>
              <c:x val="0.03675"/>
              <c:y val="0.153"/>
            </c:manualLayout>
          </c:layout>
          <c:overlay val="0"/>
          <c:spPr>
            <a:noFill/>
            <a:ln>
              <a:noFill/>
            </a:ln>
          </c:spPr>
        </c:title>
        <c:majorGridlines/>
        <c:delete val="0"/>
        <c:numFmt formatCode="0" sourceLinked="0"/>
        <c:majorTickMark val="none"/>
        <c:minorTickMark val="none"/>
        <c:tickLblPos val="nextTo"/>
        <c:spPr>
          <a:ln w="3175">
            <a:noFill/>
          </a:ln>
        </c:spPr>
        <c:crossAx val="43084645"/>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6"/>
          <c:w val="1"/>
          <c:h val="0.854"/>
        </c:manualLayout>
      </c:layout>
      <c:lineChart>
        <c:grouping val="standard"/>
        <c:varyColors val="0"/>
        <c:ser>
          <c:idx val="1"/>
          <c:order val="0"/>
          <c:tx>
            <c:strRef>
              <c:f>'Graph 4.1'!$A$28</c:f>
              <c:strCache>
                <c:ptCount val="1"/>
                <c:pt idx="0">
                  <c:v>EU 15 (% of GDP)</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800000"/>
                </a:solidFill>
              </a:ln>
            </c:spPr>
          </c:marker>
          <c:cat>
            <c:numRef>
              <c:f>'Graph 4.1'!$B$26:$K$26</c:f>
              <c:numCache/>
            </c:numRef>
          </c:cat>
          <c:val>
            <c:numRef>
              <c:f>'Graph 4.1'!$B$28:$K$28</c:f>
              <c:numCache/>
            </c:numRef>
          </c:val>
          <c:smooth val="0"/>
        </c:ser>
        <c:ser>
          <c:idx val="0"/>
          <c:order val="1"/>
          <c:tx>
            <c:strRef>
              <c:f>'Graph 4.1'!$A$27</c:f>
              <c:strCache>
                <c:ptCount val="1"/>
                <c:pt idx="0">
                  <c:v>EU 25 (%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4.1'!$B$26:$K$26</c:f>
              <c:numCache/>
            </c:numRef>
          </c:cat>
          <c:val>
            <c:numRef>
              <c:f>'Graph 4.1'!$B$27:$K$27</c:f>
              <c:numCache/>
            </c:numRef>
          </c:val>
          <c:smooth val="0"/>
        </c:ser>
        <c:ser>
          <c:idx val="3"/>
          <c:order val="2"/>
          <c:tx>
            <c:strRef>
              <c:f>'Graph 4.1'!$A$30</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'Graph 4.1'!$B$26:$K$26</c:f>
              <c:numCache/>
            </c:numRef>
          </c:cat>
          <c:val>
            <c:numRef>
              <c:f>'Graph 4.1'!$B$30:$K$30</c:f>
              <c:numCache/>
            </c:numRef>
          </c:val>
          <c:smooth val="0"/>
        </c:ser>
        <c:ser>
          <c:idx val="2"/>
          <c:order val="3"/>
          <c:tx>
            <c:strRef>
              <c:f>'Graph 4.1'!$A$29</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4.1'!$B$26:$K$26</c:f>
              <c:numCache/>
            </c:numRef>
          </c:cat>
          <c:val>
            <c:numRef>
              <c:f>'Graph 4.1'!$B$29:$K$29</c:f>
              <c:numCache/>
            </c:numRef>
          </c:val>
          <c:smooth val="0"/>
        </c:ser>
        <c:marker val="1"/>
        <c:axId val="195327"/>
        <c:axId val="1757944"/>
      </c:lineChart>
      <c:catAx>
        <c:axId val="195327"/>
        <c:scaling>
          <c:orientation val="maxMin"/>
        </c:scaling>
        <c:axPos val="b"/>
        <c:delete val="0"/>
        <c:numFmt formatCode="General" sourceLinked="1"/>
        <c:majorTickMark val="none"/>
        <c:minorTickMark val="none"/>
        <c:tickLblPos val="nextTo"/>
        <c:crossAx val="1757944"/>
        <c:crosses val="autoZero"/>
        <c:auto val="1"/>
        <c:lblOffset val="100"/>
        <c:noMultiLvlLbl val="0"/>
      </c:catAx>
      <c:valAx>
        <c:axId val="1757944"/>
        <c:scaling>
          <c:orientation val="minMax"/>
        </c:scaling>
        <c:axPos val="r"/>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1"/>
              <c:y val="0.15025"/>
            </c:manualLayout>
          </c:layout>
          <c:overlay val="0"/>
          <c:spPr>
            <a:noFill/>
            <a:ln>
              <a:noFill/>
            </a:ln>
          </c:spPr>
        </c:title>
        <c:majorGridlines/>
        <c:delete val="0"/>
        <c:numFmt formatCode="??0" sourceLinked="0"/>
        <c:majorTickMark val="none"/>
        <c:minorTickMark val="none"/>
        <c:tickLblPos val="nextTo"/>
        <c:spPr>
          <a:ln w="3175">
            <a:noFill/>
          </a:ln>
        </c:spPr>
        <c:crossAx val="195327"/>
        <c:crossesAt val="1"/>
        <c:crossBetween val="between"/>
        <c:dispUnits/>
      </c:valAx>
      <c:spPr>
        <a:noFill/>
        <a:ln>
          <a:noFill/>
        </a:ln>
      </c:spPr>
    </c:plotArea>
    <c:legend>
      <c:legendPos val="r"/>
      <c:layout>
        <c:manualLayout>
          <c:xMode val="edge"/>
          <c:yMode val="edge"/>
          <c:x val="0"/>
          <c:y val="0"/>
          <c:w val="0.5935"/>
          <c:h val="0.171"/>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05"/>
          <c:w val="1"/>
          <c:h val="0.9195"/>
        </c:manualLayout>
      </c:layout>
      <c:lineChart>
        <c:grouping val="standard"/>
        <c:varyColors val="0"/>
        <c:ser>
          <c:idx val="1"/>
          <c:order val="0"/>
          <c:tx>
            <c:strRef>
              <c:f>'Graph 1.6'!$A$25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1.6'!$E$23:$N$23</c:f>
              <c:numCache/>
            </c:numRef>
          </c:cat>
          <c:val>
            <c:numRef>
              <c:f>'Graph 1.6'!$E$25:$N$25</c:f>
              <c:numCache/>
            </c:numRef>
          </c:val>
          <c:smooth val="0"/>
        </c:ser>
        <c:ser>
          <c:idx val="0"/>
          <c:order val="1"/>
          <c:tx>
            <c:strRef>
              <c:f>'Graph 1.6'!$A$24</c:f>
              <c:strCache>
                <c:ptCount val="1"/>
                <c:pt idx="0">
                  <c:v>Eurozone 13</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1.6'!$E$23:$N$23</c:f>
              <c:numCache/>
            </c:numRef>
          </c:cat>
          <c:val>
            <c:numRef>
              <c:f>'Graph 1.6'!$E$24:$N$24</c:f>
              <c:numCache/>
            </c:numRef>
          </c:val>
          <c:smooth val="0"/>
        </c:ser>
        <c:ser>
          <c:idx val="2"/>
          <c:order val="2"/>
          <c:tx>
            <c:strRef>
              <c:f>'Graph 1.6'!$A$26</c:f>
              <c:strCache>
                <c:ptCount val="1"/>
                <c:pt idx="0">
                  <c:v>3% of GDP deficit limit under EMU Stability and Growth Pact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1.6'!$E$23:$N$23</c:f>
              <c:numCache/>
            </c:numRef>
          </c:cat>
          <c:val>
            <c:numRef>
              <c:f>'Graph 1.6'!$E$26:$N$26</c:f>
              <c:numCache/>
            </c:numRef>
          </c:val>
          <c:smooth val="0"/>
        </c:ser>
        <c:marker val="1"/>
        <c:axId val="62923461"/>
        <c:axId val="29440238"/>
      </c:lineChart>
      <c:catAx>
        <c:axId val="62923461"/>
        <c:scaling>
          <c:orientation val="minMax"/>
        </c:scaling>
        <c:axPos val="b"/>
        <c:delete val="0"/>
        <c:numFmt formatCode="General" sourceLinked="1"/>
        <c:majorTickMark val="none"/>
        <c:minorTickMark val="none"/>
        <c:tickLblPos val="low"/>
        <c:crossAx val="29440238"/>
        <c:crosses val="autoZero"/>
        <c:auto val="1"/>
        <c:lblOffset val="100"/>
        <c:noMultiLvlLbl val="0"/>
      </c:catAx>
      <c:valAx>
        <c:axId val="29440238"/>
        <c:scaling>
          <c:orientation val="minMax"/>
          <c:min val="-6"/>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29"/>
              <c:y val="0.15075"/>
            </c:manualLayout>
          </c:layout>
          <c:overlay val="0"/>
          <c:spPr>
            <a:noFill/>
            <a:ln>
              <a:noFill/>
            </a:ln>
          </c:spPr>
        </c:title>
        <c:majorGridlines/>
        <c:delete val="0"/>
        <c:numFmt formatCode="??0;\-?0" sourceLinked="0"/>
        <c:majorTickMark val="none"/>
        <c:minorTickMark val="none"/>
        <c:tickLblPos val="nextTo"/>
        <c:spPr>
          <a:ln w="3175">
            <a:noFill/>
          </a:ln>
        </c:spPr>
        <c:crossAx val="62923461"/>
        <c:crosses val="max"/>
        <c:crossBetween val="between"/>
        <c:dispUnits/>
      </c:valAx>
      <c:spPr>
        <a:noFill/>
        <a:ln>
          <a:noFill/>
        </a:ln>
      </c:spPr>
    </c:plotArea>
    <c:legend>
      <c:legendPos val="r"/>
      <c:layout>
        <c:manualLayout>
          <c:xMode val="edge"/>
          <c:yMode val="edge"/>
          <c:x val="0"/>
          <c:y val="0"/>
          <c:w val="0.66525"/>
          <c:h val="0.17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7975"/>
          <c:w val="0.95275"/>
          <c:h val="0.92025"/>
        </c:manualLayout>
      </c:layout>
      <c:barChart>
        <c:barDir val="col"/>
        <c:grouping val="clustered"/>
        <c:varyColors val="0"/>
        <c:ser>
          <c:idx val="0"/>
          <c:order val="0"/>
          <c:tx>
            <c:strRef>
              <c:f>'Table &amp; Graph 4.5'!$A$32</c:f>
              <c:strCache>
                <c:ptCount val="1"/>
                <c:pt idx="0">
                  <c:v>Males 2006</c:v>
                </c:pt>
              </c:strCache>
            </c:strRef>
          </c:tx>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&amp; Graph 4.5'!$A$6:$A$8</c:f>
              <c:strCache/>
            </c:strRef>
          </c:cat>
          <c:val>
            <c:numRef>
              <c:f>'Table &amp; Graph 4.5'!$H$6:$H$8</c:f>
              <c:numCache/>
            </c:numRef>
          </c:val>
        </c:ser>
        <c:ser>
          <c:idx val="1"/>
          <c:order val="1"/>
          <c:tx>
            <c:strRef>
              <c:f>'Table &amp; Graph 4.5'!$B$32</c:f>
              <c:strCache>
                <c:ptCount val="1"/>
                <c:pt idx="0">
                  <c:v>Females 2006</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&amp; Graph 4.5'!$A$6:$A$8</c:f>
              <c:strCache/>
            </c:strRef>
          </c:cat>
          <c:val>
            <c:numRef>
              <c:f>'Table &amp; Graph 4.5'!$I$6:$I$8</c:f>
              <c:numCache/>
            </c:numRef>
          </c:val>
        </c:ser>
        <c:gapWidth val="250"/>
        <c:axId val="15821497"/>
        <c:axId val="8175746"/>
      </c:barChart>
      <c:catAx>
        <c:axId val="15821497"/>
        <c:scaling>
          <c:orientation val="minMax"/>
        </c:scaling>
        <c:axPos val="b"/>
        <c:delete val="0"/>
        <c:numFmt formatCode="General" sourceLinked="1"/>
        <c:majorTickMark val="none"/>
        <c:minorTickMark val="none"/>
        <c:tickLblPos val="nextTo"/>
        <c:crossAx val="8175746"/>
        <c:crosses val="autoZero"/>
        <c:auto val="1"/>
        <c:lblOffset val="100"/>
        <c:noMultiLvlLbl val="0"/>
      </c:catAx>
      <c:valAx>
        <c:axId val="8175746"/>
        <c:scaling>
          <c:orientation val="minMax"/>
        </c:scaling>
        <c:axPos val="l"/>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1025"/>
              <c:y val="0.1575"/>
            </c:manualLayout>
          </c:layout>
          <c:overlay val="0"/>
          <c:spPr>
            <a:noFill/>
            <a:ln>
              <a:noFill/>
            </a:ln>
          </c:spPr>
        </c:title>
        <c:majorGridlines/>
        <c:delete val="0"/>
        <c:numFmt formatCode="??0" sourceLinked="0"/>
        <c:majorTickMark val="none"/>
        <c:minorTickMark val="none"/>
        <c:tickLblPos val="nextTo"/>
        <c:spPr>
          <a:ln w="3175">
            <a:noFill/>
          </a:ln>
        </c:spPr>
        <c:crossAx val="15821497"/>
        <c:crosses val="max"/>
        <c:crossBetween val="between"/>
        <c:dispUnits/>
      </c:valAx>
      <c:spPr>
        <a:noFill/>
        <a:ln>
          <a:noFill/>
        </a:ln>
      </c:spPr>
    </c:plotArea>
    <c:legend>
      <c:legendPos val="r"/>
      <c:layout>
        <c:manualLayout>
          <c:xMode val="edge"/>
          <c:yMode val="edge"/>
          <c:x val="0"/>
          <c:y val="0.0045"/>
          <c:w val="0.33125"/>
          <c:h val="0.075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
          <c:w val="1"/>
          <c:h val="0.946"/>
        </c:manualLayout>
      </c:layout>
      <c:barChart>
        <c:barDir val="col"/>
        <c:grouping val="clustered"/>
        <c:varyColors val="0"/>
        <c:ser>
          <c:idx val="0"/>
          <c:order val="0"/>
          <c:tx>
            <c:strRef>
              <c:f>'Graph 4.7'!$C$26</c:f>
              <c:strCache>
                <c:ptCount val="1"/>
                <c:pt idx="0">
                  <c:v>%</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4.7'!$B$27:$B$33</c:f>
              <c:strCache/>
            </c:strRef>
          </c:cat>
          <c:val>
            <c:numRef>
              <c:f>'Graph 4.7'!$C$27:$C$33</c:f>
              <c:numCache/>
            </c:numRef>
          </c:val>
        </c:ser>
        <c:gapWidth val="250"/>
        <c:axId val="6472851"/>
        <c:axId val="58255660"/>
      </c:barChart>
      <c:catAx>
        <c:axId val="6472851"/>
        <c:scaling>
          <c:orientation val="minMax"/>
        </c:scaling>
        <c:axPos val="b"/>
        <c:delete val="0"/>
        <c:numFmt formatCode="General" sourceLinked="1"/>
        <c:majorTickMark val="none"/>
        <c:minorTickMark val="none"/>
        <c:tickLblPos val="nextTo"/>
        <c:crossAx val="58255660"/>
        <c:crosses val="autoZero"/>
        <c:auto val="1"/>
        <c:lblOffset val="100"/>
        <c:noMultiLvlLbl val="0"/>
      </c:catAx>
      <c:valAx>
        <c:axId val="58255660"/>
        <c:scaling>
          <c:orientation val="minMax"/>
        </c:scaling>
        <c:axPos val="l"/>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0825"/>
              <c:y val="0.1415"/>
            </c:manualLayout>
          </c:layout>
          <c:overlay val="0"/>
          <c:spPr>
            <a:noFill/>
            <a:ln>
              <a:noFill/>
            </a:ln>
          </c:spPr>
        </c:title>
        <c:majorGridlines/>
        <c:delete val="0"/>
        <c:numFmt formatCode="??0" sourceLinked="0"/>
        <c:majorTickMark val="none"/>
        <c:minorTickMark val="none"/>
        <c:tickLblPos val="nextTo"/>
        <c:spPr>
          <a:ln w="3175">
            <a:noFill/>
          </a:ln>
        </c:spPr>
        <c:crossAx val="6472851"/>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2"/>
          <c:w val="1"/>
          <c:h val="0.778"/>
        </c:manualLayout>
      </c:layout>
      <c:lineChart>
        <c:grouping val="standard"/>
        <c:varyColors val="0"/>
        <c:ser>
          <c:idx val="0"/>
          <c:order val="0"/>
          <c:tx>
            <c:strRef>
              <c:f>'Graph 4.8'!$A$29</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4.8'!$B$24:$K$24</c:f>
              <c:numCache/>
            </c:numRef>
          </c:cat>
          <c:val>
            <c:numRef>
              <c:f>'Graph 4.8'!$B$29:$K$29</c:f>
              <c:numCache/>
            </c:numRef>
          </c:val>
          <c:smooth val="0"/>
        </c:ser>
        <c:ser>
          <c:idx val="1"/>
          <c:order val="1"/>
          <c:tx>
            <c:strRef>
              <c:f>'Graph 4.8'!$A$30</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dPt>
            <c:idx val="8"/>
            <c:spPr>
              <a:ln w="3175">
                <a:solidFill>
                  <a:srgbClr val="99CC00"/>
                </a:solidFill>
              </a:ln>
            </c:spPr>
            <c:marker>
              <c:size val="5"/>
              <c:spPr>
                <a:solidFill>
                  <a:srgbClr val="99CC00"/>
                </a:solidFill>
                <a:ln>
                  <a:solidFill>
                    <a:srgbClr val="99CC00"/>
                  </a:solidFill>
                </a:ln>
              </c:spPr>
            </c:marker>
          </c:dPt>
          <c:dPt>
            <c:idx val="9"/>
            <c:spPr>
              <a:ln w="3175">
                <a:solidFill>
                  <a:srgbClr val="99CC00"/>
                </a:solidFill>
              </a:ln>
            </c:spPr>
            <c:marker>
              <c:size val="5"/>
              <c:spPr>
                <a:solidFill>
                  <a:srgbClr val="99CC00"/>
                </a:solidFill>
                <a:ln>
                  <a:solidFill>
                    <a:srgbClr val="99CC00"/>
                  </a:solidFill>
                </a:ln>
              </c:spPr>
            </c:marker>
          </c:dPt>
          <c:cat>
            <c:numRef>
              <c:f>'Graph 4.8'!$B$24:$K$24</c:f>
              <c:numCache/>
            </c:numRef>
          </c:cat>
          <c:val>
            <c:numRef>
              <c:f>'Graph 4.8'!$B$30:$K$30</c:f>
              <c:numCache/>
            </c:numRef>
          </c:val>
          <c:smooth val="0"/>
        </c:ser>
        <c:marker val="1"/>
        <c:axId val="54538893"/>
        <c:axId val="21087990"/>
      </c:lineChart>
      <c:catAx>
        <c:axId val="54538893"/>
        <c:scaling>
          <c:orientation val="maxMin"/>
        </c:scaling>
        <c:axPos val="b"/>
        <c:delete val="0"/>
        <c:numFmt formatCode="General" sourceLinked="1"/>
        <c:majorTickMark val="none"/>
        <c:minorTickMark val="none"/>
        <c:tickLblPos val="nextTo"/>
        <c:crossAx val="21087990"/>
        <c:crosses val="autoZero"/>
        <c:auto val="1"/>
        <c:lblOffset val="100"/>
        <c:noMultiLvlLbl val="0"/>
      </c:catAx>
      <c:valAx>
        <c:axId val="21087990"/>
        <c:scaling>
          <c:orientation val="minMax"/>
          <c:max val="100"/>
          <c:min val="0"/>
        </c:scaling>
        <c:axPos val="r"/>
        <c:title>
          <c:tx>
            <c:rich>
              <a:bodyPr vert="horz" rot="0" anchor="ctr"/>
              <a:lstStyle/>
              <a:p>
                <a:pPr algn="r">
                  <a:defRPr/>
                </a:pPr>
                <a:r>
                  <a:rPr lang="en-US" cap="none" sz="800" b="0" i="1" u="none" baseline="0">
                    <a:latin typeface="Arial"/>
                    <a:ea typeface="Arial"/>
                    <a:cs typeface="Arial"/>
                  </a:rPr>
                  <a:t>female hourly earnings as % of male hourly earnings</a:t>
                </a:r>
              </a:p>
            </c:rich>
          </c:tx>
          <c:layout>
            <c:manualLayout>
              <c:xMode val="factor"/>
              <c:yMode val="factor"/>
              <c:x val="0.04625"/>
              <c:y val="0.17775"/>
            </c:manualLayout>
          </c:layout>
          <c:overlay val="0"/>
          <c:spPr>
            <a:noFill/>
            <a:ln>
              <a:noFill/>
            </a:ln>
          </c:spPr>
        </c:title>
        <c:majorGridlines/>
        <c:delete val="0"/>
        <c:numFmt formatCode="??0" sourceLinked="0"/>
        <c:majorTickMark val="none"/>
        <c:minorTickMark val="none"/>
        <c:tickLblPos val="nextTo"/>
        <c:spPr>
          <a:ln w="3175">
            <a:noFill/>
          </a:ln>
        </c:spPr>
        <c:crossAx val="54538893"/>
        <c:crossesAt val="1"/>
        <c:crossBetween val="between"/>
        <c:dispUnits/>
        <c:majorUnit val="10"/>
      </c:valAx>
      <c:spPr>
        <a:noFill/>
        <a:ln>
          <a:noFill/>
        </a:ln>
      </c:spPr>
    </c:plotArea>
    <c:legend>
      <c:legendPos val="t"/>
      <c:layout>
        <c:manualLayout>
          <c:xMode val="edge"/>
          <c:yMode val="edge"/>
          <c:x val="0"/>
          <c:y val="0.06125"/>
          <c:w val="0.3395"/>
          <c:h val="0.049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575"/>
          <c:w val="1"/>
          <c:h val="0.80425"/>
        </c:manualLayout>
      </c:layout>
      <c:lineChart>
        <c:grouping val="standard"/>
        <c:varyColors val="0"/>
        <c:ser>
          <c:idx val="0"/>
          <c:order val="0"/>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4.10'!$F$21:$F$31</c:f>
              <c:strCache/>
            </c:strRef>
          </c:cat>
          <c:val>
            <c:numRef>
              <c:f>'Table &amp; Graph 4.10'!$I$21:$I$31</c:f>
              <c:numCache/>
            </c:numRef>
          </c:val>
          <c:smooth val="0"/>
        </c:ser>
        <c:marker val="1"/>
        <c:axId val="55574183"/>
        <c:axId val="30405600"/>
      </c:lineChart>
      <c:catAx>
        <c:axId val="55574183"/>
        <c:scaling>
          <c:orientation val="minMax"/>
        </c:scaling>
        <c:axPos val="b"/>
        <c:delete val="0"/>
        <c:numFmt formatCode="General" sourceLinked="1"/>
        <c:majorTickMark val="none"/>
        <c:minorTickMark val="none"/>
        <c:tickLblPos val="nextTo"/>
        <c:crossAx val="30405600"/>
        <c:crosses val="autoZero"/>
        <c:auto val="1"/>
        <c:lblOffset val="100"/>
        <c:noMultiLvlLbl val="0"/>
      </c:catAx>
      <c:valAx>
        <c:axId val="30405600"/>
        <c:scaling>
          <c:orientation val="minMax"/>
          <c:max val="80"/>
        </c:scaling>
        <c:axPos val="l"/>
        <c:title>
          <c:tx>
            <c:rich>
              <a:bodyPr vert="horz" rot="0" anchor="ctr"/>
              <a:lstStyle/>
              <a:p>
                <a:pPr algn="r">
                  <a:defRPr/>
                </a:pPr>
                <a:r>
                  <a:rPr lang="en-US" cap="none" sz="800" b="0" i="1" u="none" baseline="0">
                    <a:latin typeface="Arial"/>
                    <a:ea typeface="Arial"/>
                    <a:cs typeface="Arial"/>
                  </a:rPr>
                  <a:t>% of registered voters</a:t>
                </a:r>
              </a:p>
            </c:rich>
          </c:tx>
          <c:layout>
            <c:manualLayout>
              <c:xMode val="factor"/>
              <c:yMode val="factor"/>
              <c:x val="0.0355"/>
              <c:y val="0.18025"/>
            </c:manualLayout>
          </c:layout>
          <c:overlay val="0"/>
          <c:spPr>
            <a:noFill/>
            <a:ln>
              <a:noFill/>
            </a:ln>
          </c:spPr>
        </c:title>
        <c:majorGridlines/>
        <c:delete val="0"/>
        <c:numFmt formatCode="?0" sourceLinked="0"/>
        <c:majorTickMark val="none"/>
        <c:minorTickMark val="none"/>
        <c:tickLblPos val="nextTo"/>
        <c:spPr>
          <a:ln w="3175">
            <a:noFill/>
          </a:ln>
        </c:spPr>
        <c:crossAx val="55574183"/>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5"/>
          <c:w val="1"/>
          <c:h val="0.9165"/>
        </c:manualLayout>
      </c:layout>
      <c:lineChart>
        <c:grouping val="standard"/>
        <c:varyColors val="0"/>
        <c:ser>
          <c:idx val="0"/>
          <c:order val="0"/>
          <c:tx>
            <c:strRef>
              <c:f>'Table 4.12'!$E$19</c:f>
              <c:strCache>
                <c:ptCount val="1"/>
                <c:pt idx="0">
                  <c:v>UN target (0.7% of GNI)</c:v>
                </c:pt>
              </c:strCache>
            </c:strRef>
          </c:tx>
          <c:spPr>
            <a:ln w="254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4.12'!$A$20:$A$29</c:f>
              <c:numCache/>
            </c:numRef>
          </c:cat>
          <c:val>
            <c:numRef>
              <c:f>'Table 4.12'!$E$20:$E$29</c:f>
              <c:numCache/>
            </c:numRef>
          </c:val>
          <c:smooth val="0"/>
        </c:ser>
        <c:ser>
          <c:idx val="3"/>
          <c:order val="1"/>
          <c:tx>
            <c:strRef>
              <c:f>'Table 4.12'!$F$19</c:f>
              <c:strCache>
                <c:ptCount val="1"/>
                <c:pt idx="0">
                  <c:v>Interim target (0.45% of GNI)</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4.12'!$A$20:$A$29</c:f>
              <c:numCache/>
            </c:numRef>
          </c:cat>
          <c:val>
            <c:numRef>
              <c:f>'Table 4.12'!$F$20:$F$29</c:f>
              <c:numCache/>
            </c:numRef>
          </c:val>
          <c:smooth val="0"/>
        </c:ser>
        <c:ser>
          <c:idx val="2"/>
          <c:order val="2"/>
          <c:tx>
            <c:strRef>
              <c:f>'Table 4.12'!$D$19</c:f>
              <c:strCache>
                <c:ptCount val="1"/>
                <c:pt idx="0">
                  <c:v>%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'Table 4.12'!$A$20:$A$29</c:f>
              <c:numCache/>
            </c:numRef>
          </c:cat>
          <c:val>
            <c:numRef>
              <c:f>'Table 4.12'!$D$20:$D$29</c:f>
              <c:numCache/>
            </c:numRef>
          </c:val>
          <c:smooth val="0"/>
        </c:ser>
        <c:ser>
          <c:idx val="1"/>
          <c:order val="3"/>
          <c:tx>
            <c:strRef>
              <c:f>'Table 4.12'!$C$19</c:f>
              <c:strCache>
                <c:ptCount val="1"/>
                <c:pt idx="0">
                  <c:v>%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'Table 4.12'!$A$20:$A$29</c:f>
              <c:numCache/>
            </c:numRef>
          </c:cat>
          <c:val>
            <c:numRef>
              <c:f>'Table 4.12'!$C$20:$C$29</c:f>
              <c:numCache/>
            </c:numRef>
          </c:val>
          <c:smooth val="0"/>
        </c:ser>
        <c:marker val="1"/>
        <c:axId val="5214945"/>
        <c:axId val="46934506"/>
      </c:lineChart>
      <c:catAx>
        <c:axId val="5214945"/>
        <c:scaling>
          <c:orientation val="minMax"/>
        </c:scaling>
        <c:axPos val="b"/>
        <c:delete val="0"/>
        <c:numFmt formatCode="General" sourceLinked="1"/>
        <c:majorTickMark val="none"/>
        <c:minorTickMark val="none"/>
        <c:tickLblPos val="nextTo"/>
        <c:crossAx val="46934506"/>
        <c:crosses val="autoZero"/>
        <c:auto val="1"/>
        <c:lblOffset val="100"/>
        <c:noMultiLvlLbl val="0"/>
      </c:catAx>
      <c:valAx>
        <c:axId val="46934506"/>
        <c:scaling>
          <c:orientation val="minMax"/>
          <c:max val="0.8"/>
        </c:scaling>
        <c:axPos val="l"/>
        <c:title>
          <c:tx>
            <c:rich>
              <a:bodyPr vert="horz" rot="0" anchor="ctr"/>
              <a:lstStyle/>
              <a:p>
                <a:pPr algn="ctr">
                  <a:defRPr/>
                </a:pPr>
                <a:r>
                  <a:rPr lang="en-US"/>
                  <a:t>%</a:t>
                </a:r>
              </a:p>
            </c:rich>
          </c:tx>
          <c:layout>
            <c:manualLayout>
              <c:xMode val="factor"/>
              <c:yMode val="factor"/>
              <c:x val="0.0085"/>
              <c:y val="0.148"/>
            </c:manualLayout>
          </c:layout>
          <c:overlay val="0"/>
          <c:spPr>
            <a:noFill/>
            <a:ln>
              <a:noFill/>
            </a:ln>
          </c:spPr>
        </c:title>
        <c:majorGridlines/>
        <c:delete val="0"/>
        <c:numFmt formatCode="#,##0.0" sourceLinked="0"/>
        <c:majorTickMark val="none"/>
        <c:minorTickMark val="none"/>
        <c:tickLblPos val="nextTo"/>
        <c:spPr>
          <a:ln w="3175">
            <a:noFill/>
          </a:ln>
        </c:spPr>
        <c:crossAx val="5214945"/>
        <c:crosses val="max"/>
        <c:crossBetween val="between"/>
        <c:dispUnits/>
        <c:majorUnit val="0.2"/>
      </c:valAx>
      <c:spPr>
        <a:noFill/>
        <a:ln>
          <a:noFill/>
        </a:ln>
      </c:spPr>
    </c:plotArea>
    <c:legend>
      <c:legendPos val="r"/>
      <c:layout>
        <c:manualLayout>
          <c:xMode val="edge"/>
          <c:yMode val="edge"/>
          <c:x val="0"/>
          <c:y val="0"/>
          <c:w val="0.887"/>
          <c:h val="0.121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625"/>
          <c:w val="1"/>
          <c:h val="0.87375"/>
        </c:manualLayout>
      </c:layout>
      <c:lineChart>
        <c:grouping val="standard"/>
        <c:varyColors val="0"/>
        <c:ser>
          <c:idx val="0"/>
          <c:order val="0"/>
          <c:tx>
            <c:strRef>
              <c:f>'Table &amp; Graph 5.1'!$B$5</c:f>
              <c:strCache>
                <c:ptCount val="1"/>
                <c:pt idx="0">
                  <c:v>First</c:v>
                </c:pt>
              </c:strCache>
            </c:strRef>
          </c:tx>
          <c:extLst>
            <c:ext xmlns:c14="http://schemas.microsoft.com/office/drawing/2007/8/2/chart" uri="{6F2FDCE9-48DA-4B69-8628-5D25D57E5C99}">
              <c14:invertSolidFillFmt>
                <c14:spPr>
                  <a:solidFill>
                    <a:srgbClr val="000000"/>
                  </a:solidFill>
                </c14:spPr>
              </c14:invertSolidFillFmt>
            </c:ext>
          </c:extLst>
          <c:cat>
            <c:strRef>
              <c:f>'Table &amp; Graph 5.1'!$A$6:$A$15</c:f>
              <c:strCache/>
            </c:strRef>
          </c:cat>
          <c:val>
            <c:numRef>
              <c:f>'Table &amp; Graph 5.1'!$B$6:$B$15</c:f>
              <c:numCache/>
            </c:numRef>
          </c:val>
          <c:smooth val="0"/>
        </c:ser>
        <c:ser>
          <c:idx val="1"/>
          <c:order val="1"/>
          <c:tx>
            <c:v>Second</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strRef>
              <c:f>'Table &amp; Graph 5.1'!$A$6:$A$15</c:f>
              <c:strCache/>
            </c:strRef>
          </c:cat>
          <c:val>
            <c:numRef>
              <c:f>'Table &amp; Graph 5.1'!$C$6:$C$15</c:f>
              <c:numCache/>
            </c:numRef>
          </c:val>
          <c:smooth val="0"/>
        </c:ser>
        <c:ser>
          <c:idx val="2"/>
          <c:order val="2"/>
          <c:tx>
            <c:v>Third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5.1'!$A$6:$A$15</c:f>
              <c:strCache/>
            </c:strRef>
          </c:cat>
          <c:val>
            <c:numRef>
              <c:f>'Table &amp; Graph 5.1'!$D$6:$D$15</c:f>
              <c:numCache/>
            </c:numRef>
          </c:val>
          <c:smooth val="0"/>
        </c:ser>
        <c:marker val="1"/>
        <c:axId val="19757371"/>
        <c:axId val="43598612"/>
      </c:lineChart>
      <c:catAx>
        <c:axId val="19757371"/>
        <c:scaling>
          <c:orientation val="minMax"/>
        </c:scaling>
        <c:axPos val="b"/>
        <c:delete val="0"/>
        <c:numFmt formatCode="General" sourceLinked="1"/>
        <c:majorTickMark val="none"/>
        <c:minorTickMark val="none"/>
        <c:tickLblPos val="nextTo"/>
        <c:crossAx val="43598612"/>
        <c:crosses val="autoZero"/>
        <c:auto val="1"/>
        <c:lblOffset val="100"/>
        <c:noMultiLvlLbl val="0"/>
      </c:catAx>
      <c:valAx>
        <c:axId val="43598612"/>
        <c:scaling>
          <c:orientation val="minMax"/>
          <c:max val="12000"/>
          <c:min val="0"/>
        </c:scaling>
        <c:axPos val="l"/>
        <c:title>
          <c:tx>
            <c:rich>
              <a:bodyPr vert="horz" rot="0" anchor="ctr"/>
              <a:lstStyle/>
              <a:p>
                <a:pPr algn="r">
                  <a:defRPr/>
                </a:pPr>
                <a:r>
                  <a:rPr lang="en-US" cap="none" sz="800" b="0" i="1" u="none" baseline="0">
                    <a:latin typeface="Arial"/>
                    <a:ea typeface="Arial"/>
                    <a:cs typeface="Arial"/>
                  </a:rPr>
                  <a:t>€ per student at 2005 prices</a:t>
                </a:r>
              </a:p>
            </c:rich>
          </c:tx>
          <c:layout>
            <c:manualLayout>
              <c:xMode val="factor"/>
              <c:yMode val="factor"/>
              <c:x val="0.043"/>
              <c:y val="0.174"/>
            </c:manualLayout>
          </c:layout>
          <c:overlay val="0"/>
          <c:spPr>
            <a:noFill/>
            <a:ln>
              <a:noFill/>
            </a:ln>
          </c:spPr>
        </c:title>
        <c:majorGridlines/>
        <c:delete val="0"/>
        <c:numFmt formatCode="??,??0" sourceLinked="0"/>
        <c:majorTickMark val="none"/>
        <c:minorTickMark val="none"/>
        <c:tickLblPos val="nextTo"/>
        <c:spPr>
          <a:ln w="3175">
            <a:noFill/>
          </a:ln>
        </c:spPr>
        <c:crossAx val="19757371"/>
        <c:crosses val="max"/>
        <c:crossBetween val="between"/>
        <c:dispUnits/>
        <c:majorUnit val="1000"/>
      </c:valAx>
      <c:spPr>
        <a:noFill/>
        <a:ln>
          <a:noFill/>
        </a:ln>
      </c:spPr>
    </c:plotArea>
    <c:legend>
      <c:legendPos val="t"/>
      <c:layout>
        <c:manualLayout>
          <c:xMode val="edge"/>
          <c:yMode val="edge"/>
          <c:x val="0"/>
          <c:y val="0"/>
          <c:w val="0.61075"/>
          <c:h val="0.049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75"/>
          <c:w val="1"/>
          <c:h val="0.93525"/>
        </c:manualLayout>
      </c:layout>
      <c:lineChart>
        <c:grouping val="standard"/>
        <c:varyColors val="0"/>
        <c:ser>
          <c:idx val="0"/>
          <c:order val="0"/>
          <c:tx>
            <c:strRef>
              <c:f>'Table &amp; Graph 5.2'!$B$5</c:f>
              <c:strCache>
                <c:ptCount val="1"/>
                <c:pt idx="0">
                  <c:v>First</c:v>
                </c:pt>
              </c:strCache>
            </c:strRef>
          </c:tx>
          <c:extLst>
            <c:ext xmlns:c14="http://schemas.microsoft.com/office/drawing/2007/8/2/chart" uri="{6F2FDCE9-48DA-4B69-8628-5D25D57E5C99}">
              <c14:invertSolidFillFmt>
                <c14:spPr>
                  <a:solidFill>
                    <a:srgbClr val="000000"/>
                  </a:solidFill>
                </c14:spPr>
              </c14:invertSolidFillFmt>
            </c:ext>
          </c:extLst>
          <c:cat>
            <c:numRef>
              <c:f>'Table &amp; Graph 5.2'!$I$23:$I$32</c:f>
              <c:numCache/>
            </c:numRef>
          </c:cat>
          <c:val>
            <c:numRef>
              <c:f>'Table &amp; Graph 5.2'!$B$6:$B$15</c:f>
              <c:numCache/>
            </c:numRef>
          </c:val>
          <c:smooth val="0"/>
        </c:ser>
        <c:ser>
          <c:idx val="1"/>
          <c:order val="1"/>
          <c:tx>
            <c:v>Second</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5.2'!$I$23:$I$32</c:f>
              <c:numCache/>
            </c:numRef>
          </c:cat>
          <c:val>
            <c:numRef>
              <c:f>'Table &amp; Graph 5.2'!$C$6:$C$15</c:f>
              <c:numCache/>
            </c:numRef>
          </c:val>
          <c:smooth val="0"/>
        </c:ser>
        <c:ser>
          <c:idx val="2"/>
          <c:order val="2"/>
          <c:tx>
            <c:v>Third (full-time)</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5.2'!$I$23:$I$32</c:f>
              <c:numCache/>
            </c:numRef>
          </c:cat>
          <c:val>
            <c:numRef>
              <c:f>'Table &amp; Graph 5.2'!$D$6:$D$15</c:f>
              <c:numCache/>
            </c:numRef>
          </c:val>
          <c:smooth val="0"/>
        </c:ser>
        <c:ser>
          <c:idx val="3"/>
          <c:order val="3"/>
          <c:tx>
            <c:v>Third (part-time)</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numRef>
              <c:f>'Table &amp; Graph 5.2'!$I$23:$I$32</c:f>
              <c:numCache/>
            </c:numRef>
          </c:cat>
          <c:val>
            <c:numRef>
              <c:f>'Table &amp; Graph 5.2'!$E$6:$E$14</c:f>
              <c:numCache/>
            </c:numRef>
          </c:val>
          <c:smooth val="0"/>
        </c:ser>
        <c:marker val="1"/>
        <c:axId val="56843189"/>
        <c:axId val="41826654"/>
      </c:lineChart>
      <c:catAx>
        <c:axId val="56843189"/>
        <c:scaling>
          <c:orientation val="minMax"/>
        </c:scaling>
        <c:axPos val="b"/>
        <c:delete val="0"/>
        <c:numFmt formatCode="General" sourceLinked="1"/>
        <c:majorTickMark val="none"/>
        <c:minorTickMark val="none"/>
        <c:tickLblPos val="nextTo"/>
        <c:crossAx val="41826654"/>
        <c:crosses val="autoZero"/>
        <c:auto val="1"/>
        <c:lblOffset val="100"/>
        <c:noMultiLvlLbl val="0"/>
      </c:catAx>
      <c:valAx>
        <c:axId val="41826654"/>
        <c:scaling>
          <c:orientation val="minMax"/>
          <c:max val="500000"/>
          <c:min val="0"/>
        </c:scaling>
        <c:axPos val="l"/>
        <c:title>
          <c:tx>
            <c:rich>
              <a:bodyPr vert="horz" rot="0" anchor="ctr"/>
              <a:lstStyle/>
              <a:p>
                <a:pPr algn="r">
                  <a:defRPr/>
                </a:pPr>
                <a:r>
                  <a:rPr lang="en-US" cap="none" sz="800" b="0" i="1" u="none" baseline="0">
                    <a:latin typeface="Arial"/>
                    <a:ea typeface="Arial"/>
                    <a:cs typeface="Arial"/>
                  </a:rPr>
                  <a:t>student numbers</a:t>
                </a:r>
              </a:p>
            </c:rich>
          </c:tx>
          <c:layout>
            <c:manualLayout>
              <c:xMode val="factor"/>
              <c:yMode val="factor"/>
              <c:x val="0.0465"/>
              <c:y val="0.167"/>
            </c:manualLayout>
          </c:layout>
          <c:overlay val="0"/>
          <c:spPr>
            <a:noFill/>
            <a:ln>
              <a:noFill/>
            </a:ln>
          </c:spPr>
        </c:title>
        <c:majorGridlines/>
        <c:delete val="0"/>
        <c:numFmt formatCode="??,??0" sourceLinked="0"/>
        <c:majorTickMark val="none"/>
        <c:minorTickMark val="none"/>
        <c:tickLblPos val="nextTo"/>
        <c:spPr>
          <a:ln w="3175">
            <a:noFill/>
          </a:ln>
        </c:spPr>
        <c:crossAx val="56843189"/>
        <c:crosses val="max"/>
        <c:crossBetween val="between"/>
        <c:dispUnits/>
        <c:majorUnit val="100000"/>
      </c:valAx>
      <c:spPr>
        <a:noFill/>
        <a:ln>
          <a:noFill/>
        </a:ln>
      </c:spPr>
    </c:plotArea>
    <c:legend>
      <c:legendPos val="r"/>
      <c:layout>
        <c:manualLayout>
          <c:xMode val="edge"/>
          <c:yMode val="edge"/>
          <c:x val="0"/>
          <c:y val="0"/>
          <c:w val="0.81"/>
          <c:h val="0.09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65"/>
          <c:w val="1"/>
          <c:h val="0.8435"/>
        </c:manualLayout>
      </c:layout>
      <c:barChart>
        <c:barDir val="col"/>
        <c:grouping val="clustered"/>
        <c:varyColors val="0"/>
        <c:ser>
          <c:idx val="0"/>
          <c:order val="0"/>
          <c:tx>
            <c:strRef>
              <c:f>'Table &amp; Graph 5.6'!$C$4</c:f>
              <c:strCache>
                <c:ptCount val="1"/>
                <c:pt idx="0">
                  <c:v>Males</c:v>
                </c:pt>
              </c:strCache>
            </c:strRef>
          </c:tx>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&amp; Graph 5.6'!$A$5:$A$13</c:f>
              <c:numCache/>
            </c:numRef>
          </c:cat>
          <c:val>
            <c:numRef>
              <c:f>'Table &amp; Graph 5.6'!$C$5:$C$13</c:f>
              <c:numCache/>
            </c:numRef>
          </c:val>
        </c:ser>
        <c:ser>
          <c:idx val="1"/>
          <c:order val="1"/>
          <c:tx>
            <c:strRef>
              <c:f>'Table &amp; Graph 5.6'!$D$4</c:f>
              <c:strCache>
                <c:ptCount val="1"/>
                <c:pt idx="0">
                  <c:v>Females</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&amp; Graph 5.6'!$A$5:$A$13</c:f>
              <c:numCache/>
            </c:numRef>
          </c:cat>
          <c:val>
            <c:numRef>
              <c:f>'Table &amp; Graph 5.6'!$D$5:$D$13</c:f>
              <c:numCache/>
            </c:numRef>
          </c:val>
        </c:ser>
        <c:gapWidth val="250"/>
        <c:axId val="40895567"/>
        <c:axId val="32515784"/>
      </c:barChart>
      <c:catAx>
        <c:axId val="40895567"/>
        <c:scaling>
          <c:orientation val="minMax"/>
        </c:scaling>
        <c:axPos val="b"/>
        <c:delete val="0"/>
        <c:numFmt formatCode="General" sourceLinked="1"/>
        <c:majorTickMark val="none"/>
        <c:minorTickMark val="none"/>
        <c:tickLblPos val="nextTo"/>
        <c:crossAx val="32515784"/>
        <c:crosses val="autoZero"/>
        <c:auto val="1"/>
        <c:lblOffset val="100"/>
        <c:noMultiLvlLbl val="0"/>
      </c:catAx>
      <c:valAx>
        <c:axId val="32515784"/>
        <c:scaling>
          <c:orientation val="minMax"/>
          <c:max val="50"/>
        </c:scaling>
        <c:axPos val="l"/>
        <c:title>
          <c:tx>
            <c:rich>
              <a:bodyPr vert="horz" rot="0" anchor="ctr"/>
              <a:lstStyle/>
              <a:p>
                <a:pPr algn="r">
                  <a:defRPr/>
                </a:pPr>
                <a:r>
                  <a:rPr lang="en-US" cap="none" sz="800" b="0" i="1" u="none" baseline="0">
                    <a:latin typeface="Arial"/>
                    <a:ea typeface="Arial"/>
                    <a:cs typeface="Arial"/>
                  </a:rPr>
                  <a:t>% aged 25-34 with 3rd level education</a:t>
                </a:r>
              </a:p>
            </c:rich>
          </c:tx>
          <c:layout>
            <c:manualLayout>
              <c:xMode val="factor"/>
              <c:yMode val="factor"/>
              <c:x val="0.0495"/>
              <c:y val="0.1645"/>
            </c:manualLayout>
          </c:layout>
          <c:overlay val="0"/>
          <c:spPr>
            <a:noFill/>
            <a:ln>
              <a:noFill/>
            </a:ln>
          </c:spPr>
        </c:title>
        <c:majorGridlines/>
        <c:delete val="0"/>
        <c:numFmt formatCode="??0" sourceLinked="0"/>
        <c:majorTickMark val="none"/>
        <c:minorTickMark val="none"/>
        <c:tickLblPos val="nextTo"/>
        <c:spPr>
          <a:ln w="3175">
            <a:noFill/>
          </a:ln>
        </c:spPr>
        <c:crossAx val="40895567"/>
        <c:crosses val="max"/>
        <c:crossBetween val="between"/>
        <c:dispUnits/>
        <c:majorUnit val="5"/>
      </c:valAx>
      <c:spPr>
        <a:noFill/>
        <a:ln>
          <a:noFill/>
        </a:ln>
      </c:spPr>
    </c:plotArea>
    <c:legend>
      <c:legendPos val="t"/>
      <c:layout>
        <c:manualLayout>
          <c:xMode val="edge"/>
          <c:yMode val="edge"/>
          <c:x val="0"/>
          <c:y val="0"/>
          <c:w val="0.3005"/>
          <c:h val="0.062"/>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
          <c:w val="0.99375"/>
          <c:h val="0.98975"/>
        </c:manualLayout>
      </c:layout>
      <c:barChart>
        <c:barDir val="bar"/>
        <c:grouping val="clustered"/>
        <c:varyColors val="0"/>
        <c:ser>
          <c:idx val="0"/>
          <c:order val="0"/>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solidFill>
                  <a:srgbClr val="99CC00"/>
                </a:solidFill>
              </a:ln>
            </c:spPr>
          </c:dPt>
          <c:dPt>
            <c:idx val="1"/>
            <c:invertIfNegative val="0"/>
            <c:spPr>
              <a:solidFill>
                <a:srgbClr val="800000"/>
              </a:solidFill>
              <a:ln w="3175">
                <a:noFill/>
              </a:ln>
            </c:spPr>
          </c:dPt>
          <c:dPt>
            <c:idx val="2"/>
            <c:invertIfNegative val="0"/>
            <c:spPr>
              <a:solidFill>
                <a:srgbClr val="800000"/>
              </a:solidFill>
              <a:ln w="12700">
                <a:solidFill>
                  <a:srgbClr val="800000"/>
                </a:solidFill>
              </a:ln>
            </c:spPr>
          </c:dPt>
          <c:dPt>
            <c:idx val="3"/>
            <c:invertIfNegative val="0"/>
            <c:spPr>
              <a:solidFill>
                <a:srgbClr val="800000"/>
              </a:solidFill>
              <a:ln w="12700">
                <a:solidFill>
                  <a:srgbClr val="800000"/>
                </a:solidFill>
              </a:ln>
            </c:spPr>
          </c:dPt>
          <c:dPt>
            <c:idx val="6"/>
            <c:invertIfNegative val="0"/>
            <c:spPr>
              <a:solidFill>
                <a:srgbClr val="800000"/>
              </a:solidFill>
              <a:ln w="12700">
                <a:solidFill>
                  <a:srgbClr val="800000"/>
                </a:solidFill>
              </a:ln>
            </c:spPr>
          </c:dPt>
          <c:dPt>
            <c:idx val="7"/>
            <c:invertIfNegative val="0"/>
            <c:spPr>
              <a:solidFill>
                <a:srgbClr val="800000"/>
              </a:solidFill>
              <a:ln w="12700">
                <a:solidFill>
                  <a:srgbClr val="800000"/>
                </a:solidFill>
              </a:ln>
            </c:spPr>
          </c:dPt>
          <c:dPt>
            <c:idx val="9"/>
            <c:invertIfNegative val="0"/>
            <c:spPr>
              <a:solidFill>
                <a:srgbClr val="800000"/>
              </a:solidFill>
              <a:ln w="12700">
                <a:solidFill>
                  <a:srgbClr val="800000"/>
                </a:solidFill>
              </a:ln>
            </c:spPr>
          </c:dPt>
          <c:dPt>
            <c:idx val="10"/>
            <c:invertIfNegative val="0"/>
            <c:spPr>
              <a:solidFill>
                <a:srgbClr val="800000"/>
              </a:solidFill>
              <a:ln w="12700">
                <a:solidFill>
                  <a:srgbClr val="800000"/>
                </a:solidFill>
              </a:ln>
            </c:spPr>
          </c:dPt>
          <c:dPt>
            <c:idx val="11"/>
            <c:invertIfNegative val="0"/>
            <c:spPr>
              <a:solidFill>
                <a:srgbClr val="800000"/>
              </a:solidFill>
              <a:ln w="12700">
                <a:solidFill>
                  <a:srgbClr val="800000"/>
                </a:solidFill>
              </a:ln>
            </c:spPr>
          </c:dPt>
          <c:dPt>
            <c:idx val="12"/>
            <c:invertIfNegative val="0"/>
            <c:spPr>
              <a:solidFill>
                <a:srgbClr val="800000"/>
              </a:solidFill>
              <a:ln w="12700">
                <a:solidFill>
                  <a:srgbClr val="800000"/>
                </a:solidFill>
              </a:ln>
            </c:spPr>
          </c:dPt>
          <c:dPt>
            <c:idx val="13"/>
            <c:invertIfNegative val="0"/>
            <c:spPr>
              <a:solidFill>
                <a:srgbClr val="99CC00"/>
              </a:solidFill>
              <a:ln w="3175">
                <a:solidFill>
                  <a:srgbClr val="99CC00"/>
                </a:solidFill>
              </a:ln>
            </c:spPr>
          </c:dPt>
          <c:dPt>
            <c:idx val="14"/>
            <c:invertIfNegative val="0"/>
            <c:spPr>
              <a:solidFill>
                <a:srgbClr val="800000"/>
              </a:solidFill>
              <a:ln w="3175">
                <a:noFill/>
              </a:ln>
            </c:spPr>
          </c:dPt>
          <c:dPt>
            <c:idx val="15"/>
            <c:invertIfNegative val="0"/>
            <c:spPr>
              <a:solidFill>
                <a:srgbClr val="800000"/>
              </a:solidFill>
              <a:ln w="12700">
                <a:solidFill>
                  <a:srgbClr val="800000"/>
                </a:solidFill>
              </a:ln>
            </c:spPr>
          </c:dPt>
          <c:dPt>
            <c:idx val="16"/>
            <c:invertIfNegative val="0"/>
            <c:spPr>
              <a:solidFill>
                <a:srgbClr val="800000"/>
              </a:solidFill>
              <a:ln w="12700">
                <a:solidFill>
                  <a:srgbClr val="800000"/>
                </a:solidFill>
              </a:ln>
            </c:spPr>
          </c:dPt>
          <c:cat>
            <c:strRef>
              <c:f>'Graph 7.3'!$B$44:$B$77</c:f>
              <c:strCache/>
            </c:strRef>
          </c:cat>
          <c:val>
            <c:numRef>
              <c:f>'Graph 7.3'!$C$44:$C$77</c:f>
              <c:numCache/>
            </c:numRef>
          </c:val>
        </c:ser>
        <c:axId val="24206601"/>
        <c:axId val="16532818"/>
      </c:barChart>
      <c:catAx>
        <c:axId val="24206601"/>
        <c:scaling>
          <c:orientation val="maxMin"/>
        </c:scaling>
        <c:axPos val="l"/>
        <c:delete val="0"/>
        <c:numFmt formatCode="General" sourceLinked="1"/>
        <c:majorTickMark val="none"/>
        <c:minorTickMark val="none"/>
        <c:tickLblPos val="low"/>
        <c:txPr>
          <a:bodyPr/>
          <a:lstStyle/>
          <a:p>
            <a:pPr>
              <a:defRPr lang="en-US" cap="none" sz="650" b="0" i="0" u="none" baseline="0">
                <a:latin typeface="Arial"/>
                <a:ea typeface="Arial"/>
                <a:cs typeface="Arial"/>
              </a:defRPr>
            </a:pPr>
          </a:p>
        </c:txPr>
        <c:crossAx val="16532818"/>
        <c:crosses val="autoZero"/>
        <c:auto val="1"/>
        <c:lblOffset val="100"/>
        <c:noMultiLvlLbl val="0"/>
      </c:catAx>
      <c:valAx>
        <c:axId val="16532818"/>
        <c:scaling>
          <c:orientation val="minMax"/>
          <c:max val="20"/>
          <c:min val="-10"/>
        </c:scaling>
        <c:axPos val="t"/>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065"/>
              <c:y val="0.10575"/>
            </c:manualLayout>
          </c:layout>
          <c:overlay val="0"/>
          <c:spPr>
            <a:noFill/>
            <a:ln>
              <a:noFill/>
            </a:ln>
          </c:spPr>
        </c:title>
        <c:majorGridlines/>
        <c:delete val="0"/>
        <c:numFmt formatCode="0" sourceLinked="0"/>
        <c:majorTickMark val="none"/>
        <c:minorTickMark val="none"/>
        <c:tickLblPos val="nextTo"/>
        <c:spPr>
          <a:ln w="3175">
            <a:noFill/>
          </a:ln>
        </c:spPr>
        <c:crossAx val="24206601"/>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5"/>
          <c:w val="1"/>
          <c:h val="0.9235"/>
        </c:manualLayout>
      </c:layout>
      <c:lineChart>
        <c:grouping val="standard"/>
        <c:varyColors val="0"/>
        <c:ser>
          <c:idx val="4"/>
          <c:order val="0"/>
          <c:tx>
            <c:strRef>
              <c:f>'Graph 7.5'!$F$26</c:f>
              <c:strCache>
                <c:ptCount val="1"/>
                <c:pt idx="0">
                  <c:v>EU 12 (from 2005)</c:v>
                </c:pt>
              </c:strCache>
            </c:strRef>
          </c:tx>
          <c:extLst>
            <c:ext xmlns:c14="http://schemas.microsoft.com/office/drawing/2007/8/2/chart" uri="{6F2FDCE9-48DA-4B69-8628-5D25D57E5C99}">
              <c14:invertSolidFillFmt>
                <c14:spPr>
                  <a:solidFill>
                    <a:srgbClr val="000000"/>
                  </a:solidFill>
                </c14:spPr>
              </c14:invertSolidFillFmt>
            </c:ext>
          </c:extLst>
          <c:cat>
            <c:numRef>
              <c:f>'Graph 7.5'!$A$28:$A$37</c:f>
              <c:numCache/>
            </c:numRef>
          </c:cat>
          <c:val>
            <c:numRef>
              <c:f>'Graph 7.5'!$F$28:$F$37</c:f>
              <c:numCache/>
            </c:numRef>
          </c:val>
          <c:smooth val="0"/>
        </c:ser>
        <c:ser>
          <c:idx val="3"/>
          <c:order val="1"/>
          <c:tx>
            <c:strRef>
              <c:f>'Graph 7.5'!$E$26</c:f>
              <c:strCache>
                <c:ptCount val="1"/>
                <c:pt idx="0">
                  <c:v>Rest of World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7.5'!$A$28:$A$37</c:f>
              <c:numCache/>
            </c:numRef>
          </c:cat>
          <c:val>
            <c:numRef>
              <c:f>'Graph 7.5'!$E$28:$E$37</c:f>
              <c:numCache/>
            </c:numRef>
          </c:val>
          <c:smooth val="0"/>
        </c:ser>
        <c:ser>
          <c:idx val="0"/>
          <c:order val="2"/>
          <c:tx>
            <c:strRef>
              <c:f>'Graph 7.5'!$B$26</c:f>
              <c:strCache>
                <c:ptCount val="1"/>
                <c:pt idx="0">
                  <c:v>UK</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7.5'!$A$28:$A$37</c:f>
              <c:numCache/>
            </c:numRef>
          </c:cat>
          <c:val>
            <c:numRef>
              <c:f>'Graph 7.5'!$B$28:$B$37</c:f>
              <c:numCache/>
            </c:numRef>
          </c:val>
          <c:smooth val="0"/>
        </c:ser>
        <c:ser>
          <c:idx val="2"/>
          <c:order val="3"/>
          <c:tx>
            <c:strRef>
              <c:f>'Graph 7.5'!$C$26</c:f>
              <c:strCache>
                <c:ptCount val="1"/>
                <c:pt idx="0">
                  <c:v>EU 15 excluding U.K &amp; Ireland</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numRef>
              <c:f>'Graph 7.5'!$A$28:$A$37</c:f>
              <c:numCache/>
            </c:numRef>
          </c:cat>
          <c:val>
            <c:numRef>
              <c:f>'Graph 7.5'!$C$28:$C$37</c:f>
              <c:numCache/>
            </c:numRef>
          </c:val>
          <c:smooth val="0"/>
        </c:ser>
        <c:ser>
          <c:idx val="1"/>
          <c:order val="4"/>
          <c:tx>
            <c:strRef>
              <c:f>'Graph 7.5'!$D$26</c:f>
              <c:strCache>
                <c:ptCount val="1"/>
                <c:pt idx="0">
                  <c:v>USA</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7.5'!$A$28:$A$37</c:f>
              <c:numCache/>
            </c:numRef>
          </c:cat>
          <c:val>
            <c:numRef>
              <c:f>'Graph 7.5'!$D$28:$D$37</c:f>
              <c:numCache/>
            </c:numRef>
          </c:val>
          <c:smooth val="0"/>
        </c:ser>
        <c:marker val="1"/>
        <c:axId val="14577635"/>
        <c:axId val="64089852"/>
      </c:lineChart>
      <c:catAx>
        <c:axId val="14577635"/>
        <c:scaling>
          <c:orientation val="minMax"/>
        </c:scaling>
        <c:axPos val="b"/>
        <c:delete val="0"/>
        <c:numFmt formatCode="General" sourceLinked="1"/>
        <c:majorTickMark val="none"/>
        <c:minorTickMark val="none"/>
        <c:tickLblPos val="nextTo"/>
        <c:crossAx val="64089852"/>
        <c:crosses val="autoZero"/>
        <c:auto val="1"/>
        <c:lblOffset val="100"/>
        <c:noMultiLvlLbl val="0"/>
      </c:catAx>
      <c:valAx>
        <c:axId val="64089852"/>
        <c:scaling>
          <c:orientation val="minMax"/>
        </c:scaling>
        <c:axPos val="l"/>
        <c:title>
          <c:tx>
            <c:rich>
              <a:bodyPr vert="horz" rot="0" anchor="ctr"/>
              <a:lstStyle/>
              <a:p>
                <a:pPr algn="r">
                  <a:defRPr/>
                </a:pPr>
                <a:r>
                  <a:rPr lang="en-US" cap="none" sz="800" b="0" i="1" u="none" baseline="0">
                    <a:latin typeface="Arial"/>
                    <a:ea typeface="Arial"/>
                    <a:cs typeface="Arial"/>
                  </a:rPr>
                  <a:t>000 persons</a:t>
                </a:r>
              </a:p>
            </c:rich>
          </c:tx>
          <c:layout>
            <c:manualLayout>
              <c:xMode val="factor"/>
              <c:yMode val="factor"/>
              <c:x val="0.033"/>
              <c:y val="0.14975"/>
            </c:manualLayout>
          </c:layout>
          <c:overlay val="0"/>
          <c:spPr>
            <a:noFill/>
            <a:ln>
              <a:noFill/>
            </a:ln>
          </c:spPr>
        </c:title>
        <c:majorGridlines/>
        <c:delete val="0"/>
        <c:numFmt formatCode="??0" sourceLinked="0"/>
        <c:majorTickMark val="none"/>
        <c:minorTickMark val="none"/>
        <c:tickLblPos val="nextTo"/>
        <c:spPr>
          <a:ln w="3175">
            <a:noFill/>
          </a:ln>
        </c:spPr>
        <c:crossAx val="14577635"/>
        <c:crosses val="max"/>
        <c:crossBetween val="between"/>
        <c:dispUnits/>
      </c:valAx>
      <c:spPr>
        <a:noFill/>
        <a:ln>
          <a:noFill/>
        </a:ln>
      </c:spPr>
    </c:plotArea>
    <c:legend>
      <c:legendPos val="r"/>
      <c:layout>
        <c:manualLayout>
          <c:xMode val="edge"/>
          <c:yMode val="edge"/>
          <c:x val="0"/>
          <c:y val="0"/>
          <c:w val="0.6325"/>
          <c:h val="0.1965"/>
        </c:manualLayout>
      </c:layout>
      <c:overlay val="0"/>
      <c:spPr>
        <a:noFill/>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75"/>
          <c:w val="1"/>
          <c:h val="0.94625"/>
        </c:manualLayout>
      </c:layout>
      <c:lineChart>
        <c:grouping val="standard"/>
        <c:varyColors val="0"/>
        <c:ser>
          <c:idx val="2"/>
          <c:order val="0"/>
          <c:tx>
            <c:strRef>
              <c:f>'Table &amp; Graph 1.8'!$C$4</c:f>
              <c:strCache>
                <c:ptCount val="1"/>
                <c:pt idx="0">
                  <c:v>%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strRef>
              <c:f>'Table &amp; Graph 1.8'!$A$5:$A$14</c:f>
              <c:strCache/>
            </c:strRef>
          </c:cat>
          <c:val>
            <c:numRef>
              <c:f>'Table &amp; Graph 1.8'!$C$5:$C$14</c:f>
              <c:numCache/>
            </c:numRef>
          </c:val>
          <c:smooth val="0"/>
        </c:ser>
        <c:ser>
          <c:idx val="0"/>
          <c:order val="1"/>
          <c:tx>
            <c:strRef>
              <c:f>'Table &amp; Graph 1.8'!$B$4</c:f>
              <c:strCache>
                <c:ptCount val="1"/>
                <c:pt idx="0">
                  <c:v>%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cat>
            <c:strRef>
              <c:f>'Table &amp; Graph 1.8'!$A$5:$A$14</c:f>
              <c:strCache/>
            </c:strRef>
          </c:cat>
          <c:val>
            <c:numRef>
              <c:f>'Table &amp; Graph 1.8'!$B$5:$B$14</c:f>
              <c:numCache/>
            </c:numRef>
          </c:val>
          <c:smooth val="0"/>
        </c:ser>
        <c:marker val="1"/>
        <c:axId val="63635551"/>
        <c:axId val="35849048"/>
      </c:lineChart>
      <c:catAx>
        <c:axId val="63635551"/>
        <c:scaling>
          <c:orientation val="minMax"/>
        </c:scaling>
        <c:axPos val="b"/>
        <c:delete val="0"/>
        <c:numFmt formatCode="General" sourceLinked="1"/>
        <c:majorTickMark val="none"/>
        <c:minorTickMark val="none"/>
        <c:tickLblPos val="nextTo"/>
        <c:crossAx val="35849048"/>
        <c:crosses val="autoZero"/>
        <c:auto val="1"/>
        <c:lblOffset val="100"/>
        <c:noMultiLvlLbl val="0"/>
      </c:catAx>
      <c:valAx>
        <c:axId val="35849048"/>
        <c:scaling>
          <c:orientation val="minMax"/>
        </c:scaling>
        <c:axPos val="l"/>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0975"/>
              <c:y val="0.1415"/>
            </c:manualLayout>
          </c:layout>
          <c:overlay val="0"/>
          <c:spPr>
            <a:noFill/>
            <a:ln>
              <a:noFill/>
            </a:ln>
          </c:spPr>
        </c:title>
        <c:majorGridlines/>
        <c:delete val="0"/>
        <c:numFmt formatCode="??0" sourceLinked="0"/>
        <c:majorTickMark val="none"/>
        <c:minorTickMark val="none"/>
        <c:tickLblPos val="nextTo"/>
        <c:spPr>
          <a:ln w="3175">
            <a:noFill/>
          </a:ln>
        </c:spPr>
        <c:crossAx val="63635551"/>
        <c:crosses val="max"/>
        <c:crossBetween val="between"/>
        <c:dispUnits/>
      </c:valAx>
      <c:spPr>
        <a:noFill/>
        <a:ln>
          <a:noFill/>
        </a:ln>
      </c:spPr>
    </c:plotArea>
    <c:legend>
      <c:legendPos val="r"/>
      <c:layout>
        <c:manualLayout>
          <c:xMode val="edge"/>
          <c:yMode val="edge"/>
          <c:x val="0"/>
          <c:y val="0"/>
          <c:w val="0.556"/>
          <c:h val="0.0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5"/>
          <c:w val="1"/>
          <c:h val="0.8835"/>
        </c:manualLayout>
      </c:layout>
      <c:lineChart>
        <c:grouping val="standard"/>
        <c:varyColors val="0"/>
        <c:ser>
          <c:idx val="1"/>
          <c:order val="0"/>
          <c:tx>
            <c:strRef>
              <c:f>'Graph 7.6'!$A$26</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7.6'!$D$24:$M$24</c:f>
              <c:numCache/>
            </c:numRef>
          </c:cat>
          <c:val>
            <c:numRef>
              <c:f>'Graph 7.6'!$D$26:$M$26</c:f>
              <c:numCache/>
            </c:numRef>
          </c:val>
          <c:smooth val="0"/>
        </c:ser>
        <c:ser>
          <c:idx val="0"/>
          <c:order val="1"/>
          <c:tx>
            <c:strRef>
              <c:f>'Graph 7.6'!$A$25</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7.6'!$D$24:$M$24</c:f>
              <c:numCache/>
            </c:numRef>
          </c:cat>
          <c:val>
            <c:numRef>
              <c:f>'Graph 7.6'!$D$25:$M$25</c:f>
              <c:numCache/>
            </c:numRef>
          </c:val>
          <c:smooth val="0"/>
        </c:ser>
        <c:marker val="1"/>
        <c:axId val="39937757"/>
        <c:axId val="23895494"/>
      </c:lineChart>
      <c:catAx>
        <c:axId val="39937757"/>
        <c:scaling>
          <c:orientation val="minMax"/>
        </c:scaling>
        <c:axPos val="b"/>
        <c:delete val="0"/>
        <c:numFmt formatCode="General" sourceLinked="1"/>
        <c:majorTickMark val="out"/>
        <c:minorTickMark val="none"/>
        <c:tickLblPos val="nextTo"/>
        <c:spPr>
          <a:ln w="3175">
            <a:noFill/>
          </a:ln>
        </c:spPr>
        <c:crossAx val="23895494"/>
        <c:crosses val="autoZero"/>
        <c:auto val="1"/>
        <c:lblOffset val="100"/>
        <c:noMultiLvlLbl val="0"/>
      </c:catAx>
      <c:valAx>
        <c:axId val="23895494"/>
        <c:scaling>
          <c:orientation val="minMax"/>
        </c:scaling>
        <c:axPos val="l"/>
        <c:title>
          <c:tx>
            <c:rich>
              <a:bodyPr vert="horz" rot="0" anchor="ctr"/>
              <a:lstStyle/>
              <a:p>
                <a:pPr algn="ctr">
                  <a:defRPr/>
                </a:pPr>
                <a:r>
                  <a:rPr lang="en-US" cap="none" sz="800" b="0" i="1" u="none" baseline="0">
                    <a:latin typeface="Arial"/>
                    <a:ea typeface="Arial"/>
                    <a:cs typeface="Arial"/>
                  </a:rPr>
                  <a:t>per 1,000 population</a:t>
                </a:r>
              </a:p>
            </c:rich>
          </c:tx>
          <c:layout>
            <c:manualLayout>
              <c:xMode val="factor"/>
              <c:yMode val="factor"/>
              <c:x val="0.03"/>
              <c:y val="0.154"/>
            </c:manualLayout>
          </c:layout>
          <c:overlay val="0"/>
          <c:spPr>
            <a:noFill/>
            <a:ln>
              <a:noFill/>
            </a:ln>
          </c:spPr>
        </c:title>
        <c:majorGridlines/>
        <c:delete val="0"/>
        <c:numFmt formatCode="0" sourceLinked="0"/>
        <c:majorTickMark val="none"/>
        <c:minorTickMark val="none"/>
        <c:tickLblPos val="nextTo"/>
        <c:spPr>
          <a:ln w="3175">
            <a:noFill/>
          </a:ln>
        </c:spPr>
        <c:crossAx val="39937757"/>
        <c:crosses val="max"/>
        <c:crossBetween val="between"/>
        <c:dispUnits/>
      </c:valAx>
      <c:spPr>
        <a:noFill/>
        <a:ln>
          <a:noFill/>
        </a:ln>
      </c:spPr>
    </c:plotArea>
    <c:legend>
      <c:legendPos val="t"/>
      <c:layout>
        <c:manualLayout>
          <c:xMode val="edge"/>
          <c:yMode val="edge"/>
          <c:x val="0.00625"/>
          <c:y val="0"/>
          <c:w val="0.41275"/>
          <c:h val="0.06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
          <c:w val="1"/>
          <c:h val="0.884"/>
        </c:manualLayout>
      </c:layout>
      <c:lineChart>
        <c:grouping val="standard"/>
        <c:varyColors val="0"/>
        <c:ser>
          <c:idx val="0"/>
          <c:order val="0"/>
          <c:tx>
            <c:strRef>
              <c:f>'Graph 7.7'!$O$5</c:f>
              <c:strCache>
                <c:ptCount val="1"/>
                <c:pt idx="0">
                  <c:v>Total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7.7'!$H$8:$H$17</c:f>
              <c:numCache/>
            </c:numRef>
          </c:cat>
          <c:val>
            <c:numRef>
              <c:f>'Graph 7.7'!$O$8:$O$17</c:f>
              <c:numCache/>
            </c:numRef>
          </c:val>
          <c:smooth val="0"/>
        </c:ser>
        <c:ser>
          <c:idx val="1"/>
          <c:order val="1"/>
          <c:tx>
            <c:strRef>
              <c:f>'Graph 7.7'!$M$5</c:f>
              <c:strCache>
                <c:ptCount val="1"/>
                <c:pt idx="0">
                  <c:v>Young (0-14)</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7.7'!$H$8:$H$17</c:f>
              <c:numCache/>
            </c:numRef>
          </c:cat>
          <c:val>
            <c:numRef>
              <c:f>'Graph 7.7'!$M$8:$M$17</c:f>
              <c:numCache/>
            </c:numRef>
          </c:val>
          <c:smooth val="0"/>
        </c:ser>
        <c:ser>
          <c:idx val="2"/>
          <c:order val="2"/>
          <c:tx>
            <c:strRef>
              <c:f>'Graph 7.7'!$N$5</c:f>
              <c:strCache>
                <c:ptCount val="1"/>
                <c:pt idx="0">
                  <c:v>Old (65 &amp; over)</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7.7'!$H$8:$H$17</c:f>
              <c:numCache/>
            </c:numRef>
          </c:cat>
          <c:val>
            <c:numRef>
              <c:f>'Graph 7.7'!$N$8:$N$17</c:f>
              <c:numCache/>
            </c:numRef>
          </c:val>
          <c:smooth val="0"/>
        </c:ser>
        <c:marker val="1"/>
        <c:axId val="13732855"/>
        <c:axId val="56486832"/>
      </c:lineChart>
      <c:catAx>
        <c:axId val="13732855"/>
        <c:scaling>
          <c:orientation val="minMax"/>
        </c:scaling>
        <c:axPos val="b"/>
        <c:delete val="0"/>
        <c:numFmt formatCode="General" sourceLinked="1"/>
        <c:majorTickMark val="none"/>
        <c:minorTickMark val="none"/>
        <c:tickLblPos val="nextTo"/>
        <c:crossAx val="56486832"/>
        <c:crosses val="autoZero"/>
        <c:auto val="1"/>
        <c:lblOffset val="100"/>
        <c:noMultiLvlLbl val="0"/>
      </c:catAx>
      <c:valAx>
        <c:axId val="56486832"/>
        <c:scaling>
          <c:orientation val="minMax"/>
          <c:max val="60"/>
        </c:scaling>
        <c:axPos val="l"/>
        <c:title>
          <c:tx>
            <c:rich>
              <a:bodyPr vert="horz" rot="0" anchor="ctr"/>
              <a:lstStyle/>
              <a:p>
                <a:pPr algn="r">
                  <a:defRPr/>
                </a:pPr>
                <a:r>
                  <a:rPr lang="en-US" cap="none" sz="800" b="0" i="1" u="none" baseline="0">
                    <a:latin typeface="Arial"/>
                    <a:ea typeface="Arial"/>
                    <a:cs typeface="Arial"/>
                  </a:rPr>
                  <a:t>% of 15-64 age group</a:t>
                </a:r>
              </a:p>
            </c:rich>
          </c:tx>
          <c:layout>
            <c:manualLayout>
              <c:xMode val="factor"/>
              <c:yMode val="factor"/>
              <c:x val="0.04525"/>
              <c:y val="0.15225"/>
            </c:manualLayout>
          </c:layout>
          <c:overlay val="0"/>
          <c:spPr>
            <a:noFill/>
            <a:ln>
              <a:noFill/>
            </a:ln>
          </c:spPr>
        </c:title>
        <c:majorGridlines/>
        <c:delete val="0"/>
        <c:numFmt formatCode="??0" sourceLinked="0"/>
        <c:majorTickMark val="none"/>
        <c:minorTickMark val="none"/>
        <c:tickLblPos val="nextTo"/>
        <c:spPr>
          <a:ln w="3175">
            <a:noFill/>
          </a:ln>
        </c:spPr>
        <c:crossAx val="13732855"/>
        <c:crosses val="max"/>
        <c:crossBetween val="between"/>
        <c:dispUnits/>
      </c:valAx>
      <c:spPr>
        <a:noFill/>
        <a:ln>
          <a:noFill/>
        </a:ln>
      </c:spPr>
    </c:plotArea>
    <c:legend>
      <c:legendPos val="t"/>
      <c:layout>
        <c:manualLayout>
          <c:xMode val="edge"/>
          <c:yMode val="edge"/>
          <c:x val="0.00225"/>
          <c:y val="0"/>
          <c:w val="0.6755"/>
          <c:h val="0.06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225"/>
          <c:w val="0.99"/>
          <c:h val="0.947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'Table 7.11'!$A$5:$A$14</c:f>
              <c:numCache/>
            </c:numRef>
          </c:cat>
          <c:val>
            <c:numRef>
              <c:f>'Table 7.11'!$D$5:$D$14</c:f>
              <c:numCache/>
            </c:numRef>
          </c:val>
          <c:smooth val="0"/>
        </c:ser>
        <c:marker val="1"/>
        <c:axId val="38619441"/>
        <c:axId val="12030650"/>
      </c:lineChart>
      <c:catAx>
        <c:axId val="38619441"/>
        <c:scaling>
          <c:orientation val="minMax"/>
        </c:scaling>
        <c:axPos val="b"/>
        <c:delete val="0"/>
        <c:numFmt formatCode="General" sourceLinked="1"/>
        <c:majorTickMark val="none"/>
        <c:minorTickMark val="none"/>
        <c:tickLblPos val="nextTo"/>
        <c:crossAx val="12030650"/>
        <c:crosses val="autoZero"/>
        <c:auto val="1"/>
        <c:lblOffset val="100"/>
        <c:noMultiLvlLbl val="0"/>
      </c:catAx>
      <c:valAx>
        <c:axId val="12030650"/>
        <c:scaling>
          <c:orientation val="minMax"/>
          <c:max val="150"/>
          <c:min val="0"/>
        </c:scaling>
        <c:axPos val="l"/>
        <c:title>
          <c:tx>
            <c:rich>
              <a:bodyPr vert="horz" rot="0"/>
              <a:lstStyle/>
              <a:p>
                <a:pPr algn="r">
                  <a:defRPr/>
                </a:pPr>
                <a:r>
                  <a:rPr lang="en-US" cap="none" sz="800" b="0" i="1" u="none" baseline="0">
                    <a:latin typeface="Arial"/>
                    <a:ea typeface="Arial"/>
                    <a:cs typeface="Arial"/>
                  </a:rPr>
                  <a:t>000 lone parents</a:t>
                </a:r>
              </a:p>
            </c:rich>
          </c:tx>
          <c:layout>
            <c:manualLayout>
              <c:xMode val="factor"/>
              <c:yMode val="factor"/>
              <c:x val="0.04475"/>
              <c:y val="0.20675"/>
            </c:manualLayout>
          </c:layout>
          <c:overlay val="0"/>
          <c:spPr>
            <a:noFill/>
            <a:ln>
              <a:noFill/>
            </a:ln>
          </c:spPr>
        </c:title>
        <c:majorGridlines/>
        <c:delete val="0"/>
        <c:numFmt formatCode="#,##0" sourceLinked="0"/>
        <c:majorTickMark val="out"/>
        <c:minorTickMark val="none"/>
        <c:tickLblPos val="nextTo"/>
        <c:spPr>
          <a:ln w="3175">
            <a:noFill/>
          </a:ln>
        </c:spPr>
        <c:crossAx val="38619441"/>
        <c:crosses val="max"/>
        <c:crossBetween val="between"/>
        <c:dispUnits/>
        <c:majorUnit val="3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19225"/>
          <c:w val="0.99025"/>
          <c:h val="0.807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'Table 7.12'!$I$23:$I$32</c:f>
              <c:numCache/>
            </c:numRef>
          </c:cat>
          <c:val>
            <c:numRef>
              <c:f>'Table 7.12'!$F$5:$F$14</c:f>
              <c:numCache/>
            </c:numRef>
          </c:val>
          <c:smooth val="0"/>
        </c:ser>
        <c:marker val="1"/>
        <c:axId val="41166987"/>
        <c:axId val="34958564"/>
      </c:lineChart>
      <c:catAx>
        <c:axId val="41166987"/>
        <c:scaling>
          <c:orientation val="minMax"/>
        </c:scaling>
        <c:axPos val="b"/>
        <c:delete val="0"/>
        <c:numFmt formatCode="General" sourceLinked="1"/>
        <c:majorTickMark val="none"/>
        <c:minorTickMark val="none"/>
        <c:tickLblPos val="nextTo"/>
        <c:crossAx val="34958564"/>
        <c:crosses val="autoZero"/>
        <c:auto val="1"/>
        <c:lblOffset val="100"/>
        <c:noMultiLvlLbl val="0"/>
      </c:catAx>
      <c:valAx>
        <c:axId val="34958564"/>
        <c:scaling>
          <c:orientation val="minMax"/>
          <c:max val="35"/>
          <c:min val="0"/>
        </c:scaling>
        <c:axPos val="l"/>
        <c:title>
          <c:tx>
            <c:rich>
              <a:bodyPr vert="horz" rot="0"/>
              <a:lstStyle/>
              <a:p>
                <a:pPr algn="r">
                  <a:defRPr/>
                </a:pPr>
                <a:r>
                  <a:rPr lang="en-US" cap="none" sz="800" b="0" i="1" u="none" baseline="0">
                    <a:latin typeface="Arial"/>
                    <a:ea typeface="Arial"/>
                    <a:cs typeface="Arial"/>
                  </a:rPr>
                  <a:t>% of persons aged 65 and over living alone</a:t>
                </a:r>
              </a:p>
            </c:rich>
          </c:tx>
          <c:layout>
            <c:manualLayout>
              <c:xMode val="factor"/>
              <c:yMode val="factor"/>
              <c:x val="0.05"/>
              <c:y val="0.1755"/>
            </c:manualLayout>
          </c:layout>
          <c:overlay val="0"/>
          <c:spPr>
            <a:noFill/>
            <a:ln>
              <a:noFill/>
            </a:ln>
          </c:spPr>
        </c:title>
        <c:majorGridlines/>
        <c:delete val="0"/>
        <c:numFmt formatCode="0" sourceLinked="0"/>
        <c:majorTickMark val="out"/>
        <c:minorTickMark val="none"/>
        <c:tickLblPos val="nextTo"/>
        <c:spPr>
          <a:ln w="3175">
            <a:noFill/>
          </a:ln>
        </c:spPr>
        <c:crossAx val="41166987"/>
        <c:crosses val="max"/>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25"/>
          <c:w val="1"/>
          <c:h val="0.88375"/>
        </c:manualLayout>
      </c:layout>
      <c:lineChart>
        <c:grouping val="standard"/>
        <c:varyColors val="0"/>
        <c:ser>
          <c:idx val="0"/>
          <c:order val="0"/>
          <c:tx>
            <c:strRef>
              <c:f>#REF!</c:f>
              <c:strCache>
                <c:ptCount val="1"/>
                <c:pt idx="0">
                  <c:v>Total dwellings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cat>
            <c:numRef>
              <c:f>#REF!</c:f>
              <c:numCach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#REF!</c:f>
              <c:numCache>
                <c:ptCount val="38"/>
                <c:pt idx="0">
                  <c:v>13887</c:v>
                </c:pt>
                <c:pt idx="1">
                  <c:v>15380</c:v>
                </c:pt>
                <c:pt idx="2">
                  <c:v>21572</c:v>
                </c:pt>
                <c:pt idx="3">
                  <c:v>24660</c:v>
                </c:pt>
                <c:pt idx="4">
                  <c:v>26256</c:v>
                </c:pt>
                <c:pt idx="5">
                  <c:v>26892</c:v>
                </c:pt>
                <c:pt idx="6">
                  <c:v>24000</c:v>
                </c:pt>
                <c:pt idx="7">
                  <c:v>24548</c:v>
                </c:pt>
                <c:pt idx="8">
                  <c:v>25444</c:v>
                </c:pt>
                <c:pt idx="9">
                  <c:v>26544</c:v>
                </c:pt>
                <c:pt idx="10">
                  <c:v>27785</c:v>
                </c:pt>
                <c:pt idx="11">
                  <c:v>28917</c:v>
                </c:pt>
                <c:pt idx="12">
                  <c:v>26798</c:v>
                </c:pt>
                <c:pt idx="13">
                  <c:v>26138</c:v>
                </c:pt>
                <c:pt idx="14">
                  <c:v>24944</c:v>
                </c:pt>
                <c:pt idx="15">
                  <c:v>23948</c:v>
                </c:pt>
                <c:pt idx="16">
                  <c:v>22680</c:v>
                </c:pt>
                <c:pt idx="17">
                  <c:v>18450</c:v>
                </c:pt>
                <c:pt idx="18">
                  <c:v>15654</c:v>
                </c:pt>
                <c:pt idx="19">
                  <c:v>18068</c:v>
                </c:pt>
                <c:pt idx="20">
                  <c:v>19539</c:v>
                </c:pt>
                <c:pt idx="21">
                  <c:v>19652</c:v>
                </c:pt>
                <c:pt idx="22">
                  <c:v>22464</c:v>
                </c:pt>
                <c:pt idx="23">
                  <c:v>21391</c:v>
                </c:pt>
                <c:pt idx="24">
                  <c:v>26863</c:v>
                </c:pt>
                <c:pt idx="25">
                  <c:v>30575</c:v>
                </c:pt>
                <c:pt idx="26">
                  <c:v>33725</c:v>
                </c:pt>
                <c:pt idx="27">
                  <c:v>38842</c:v>
                </c:pt>
                <c:pt idx="28">
                  <c:v>42349</c:v>
                </c:pt>
                <c:pt idx="29">
                  <c:v>46512</c:v>
                </c:pt>
                <c:pt idx="30">
                  <c:v>49812</c:v>
                </c:pt>
                <c:pt idx="31">
                  <c:v>52602</c:v>
                </c:pt>
                <c:pt idx="32">
                  <c:v>57695</c:v>
                </c:pt>
                <c:pt idx="33">
                  <c:v>68819</c:v>
                </c:pt>
                <c:pt idx="34">
                  <c:v>76954</c:v>
                </c:pt>
                <c:pt idx="35">
                  <c:v>86189</c:v>
                </c:pt>
                <c:pt idx="36">
                  <c:v>88187</c:v>
                </c:pt>
                <c:pt idx="37">
                  <c:v>78027</c:v>
                </c:pt>
              </c:numCache>
            </c:numRef>
          </c:val>
          <c:smooth val="0"/>
        </c:ser>
        <c:marker val="1"/>
        <c:axId val="46191621"/>
        <c:axId val="13071406"/>
      </c:lineChart>
      <c:catAx>
        <c:axId val="46191621"/>
        <c:scaling>
          <c:orientation val="minMax"/>
        </c:scaling>
        <c:axPos val="b"/>
        <c:delete val="0"/>
        <c:numFmt formatCode="General" sourceLinked="1"/>
        <c:majorTickMark val="none"/>
        <c:minorTickMark val="none"/>
        <c:tickLblPos val="nextTo"/>
        <c:crossAx val="13071406"/>
        <c:crosses val="autoZero"/>
        <c:auto val="1"/>
        <c:lblOffset val="100"/>
        <c:tickLblSkip val="3"/>
        <c:noMultiLvlLbl val="0"/>
      </c:catAx>
      <c:valAx>
        <c:axId val="13071406"/>
        <c:scaling>
          <c:orientation val="minMax"/>
        </c:scaling>
        <c:axPos val="l"/>
        <c:title>
          <c:tx>
            <c:rich>
              <a:bodyPr vert="horz" rot="0"/>
              <a:lstStyle/>
              <a:p>
                <a:pPr algn="r">
                  <a:defRPr/>
                </a:pPr>
                <a:r>
                  <a:rPr lang="en-US" cap="none" sz="800" b="0" i="1" u="none" baseline="0">
                    <a:latin typeface="Arial"/>
                    <a:ea typeface="Arial"/>
                    <a:cs typeface="Arial"/>
                  </a:rPr>
                  <a:t>no. of dwelling units completed</a:t>
                </a:r>
              </a:p>
            </c:rich>
          </c:tx>
          <c:layout>
            <c:manualLayout>
              <c:xMode val="factor"/>
              <c:yMode val="factor"/>
              <c:x val="0.0425"/>
              <c:y val="0.2055"/>
            </c:manualLayout>
          </c:layout>
          <c:overlay val="0"/>
          <c:spPr>
            <a:noFill/>
            <a:ln>
              <a:noFill/>
            </a:ln>
          </c:spPr>
        </c:title>
        <c:majorGridlines/>
        <c:delete val="0"/>
        <c:numFmt formatCode="???,??0" sourceLinked="0"/>
        <c:majorTickMark val="out"/>
        <c:minorTickMark val="none"/>
        <c:tickLblPos val="nextTo"/>
        <c:spPr>
          <a:ln w="3175">
            <a:noFill/>
          </a:ln>
        </c:spPr>
        <c:crossAx val="46191621"/>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4"/>
          <c:w val="1"/>
          <c:h val="0.8995"/>
        </c:manualLayout>
      </c:layout>
      <c:barChart>
        <c:barDir val="col"/>
        <c:grouping val="clustered"/>
        <c:varyColors val="0"/>
        <c:ser>
          <c:idx val="0"/>
          <c:order val="0"/>
          <c:tx>
            <c:strRef>
              <c:f>'Graph 9.2'!$C$25</c:f>
              <c:strCache>
                <c:ptCount val="1"/>
                <c:pt idx="0">
                  <c:v>% of recorded incidents in region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9.2'!$A$26:$A$31</c:f>
              <c:strCache/>
            </c:strRef>
          </c:cat>
          <c:val>
            <c:numRef>
              <c:f>'Graph 9.2'!$C$26:$C$31</c:f>
              <c:numCache/>
            </c:numRef>
          </c:val>
        </c:ser>
        <c:gapWidth val="250"/>
        <c:axId val="50533791"/>
        <c:axId val="52150936"/>
      </c:barChart>
      <c:catAx>
        <c:axId val="50533791"/>
        <c:scaling>
          <c:orientation val="minMax"/>
        </c:scaling>
        <c:axPos val="b"/>
        <c:delete val="0"/>
        <c:numFmt formatCode="General" sourceLinked="1"/>
        <c:majorTickMark val="none"/>
        <c:minorTickMark val="none"/>
        <c:tickLblPos val="nextTo"/>
        <c:crossAx val="52150936"/>
        <c:crosses val="autoZero"/>
        <c:auto val="1"/>
        <c:lblOffset val="100"/>
        <c:noMultiLvlLbl val="0"/>
      </c:catAx>
      <c:valAx>
        <c:axId val="52150936"/>
        <c:scaling>
          <c:orientation val="minMax"/>
          <c:max val="45"/>
          <c:min val="0"/>
        </c:scaling>
        <c:axPos val="l"/>
        <c:title>
          <c:tx>
            <c:rich>
              <a:bodyPr vert="horz" rot="0" anchor="ctr"/>
              <a:lstStyle/>
              <a:p>
                <a:pPr algn="r">
                  <a:defRPr/>
                </a:pPr>
                <a:r>
                  <a:rPr lang="en-US" cap="none" sz="800" b="0" i="1" u="none" baseline="0">
                    <a:latin typeface="Arial"/>
                    <a:ea typeface="Arial"/>
                    <a:cs typeface="Arial"/>
                  </a:rPr>
                  <a:t>% of incidents
 recorded</a:t>
                </a:r>
              </a:p>
            </c:rich>
          </c:tx>
          <c:layout>
            <c:manualLayout>
              <c:xMode val="factor"/>
              <c:yMode val="factor"/>
              <c:x val="0.0365"/>
              <c:y val="0.14775"/>
            </c:manualLayout>
          </c:layout>
          <c:overlay val="0"/>
          <c:spPr>
            <a:noFill/>
            <a:ln>
              <a:noFill/>
            </a:ln>
          </c:spPr>
        </c:title>
        <c:majorGridlines/>
        <c:delete val="0"/>
        <c:numFmt formatCode="?0" sourceLinked="0"/>
        <c:majorTickMark val="none"/>
        <c:minorTickMark val="none"/>
        <c:tickLblPos val="nextTo"/>
        <c:spPr>
          <a:ln w="3175">
            <a:noFill/>
          </a:ln>
        </c:spPr>
        <c:crossAx val="50533791"/>
        <c:crosses val="max"/>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 9.2'!#REF!</c:f>
              <c:strCache>
                <c:ptCount val="1"/>
                <c:pt idx="0">
                  <c:v>% of Headline offences recorded in region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9.2'!#REF!</c:f>
              <c:strCache>
                <c:ptCount val="6"/>
                <c:pt idx="0">
                  <c:v>Northern</c:v>
                </c:pt>
                <c:pt idx="1">
                  <c:v>Western</c:v>
                </c:pt>
                <c:pt idx="2">
                  <c:v>South Eastern</c:v>
                </c:pt>
                <c:pt idx="3">
                  <c:v>Southern</c:v>
                </c:pt>
                <c:pt idx="4">
                  <c:v>Eastern</c:v>
                </c:pt>
                <c:pt idx="5">
                  <c:v>Dublin Metropolitan</c:v>
                </c:pt>
              </c:strCache>
            </c:strRef>
          </c:cat>
          <c:val>
            <c:numRef>
              <c:f>'Graph 9.2'!#REF!</c:f>
              <c:numCache>
                <c:ptCount val="6"/>
              </c:numCache>
            </c:numRef>
          </c:val>
        </c:ser>
        <c:gapWidth val="250"/>
        <c:axId val="66705241"/>
        <c:axId val="63476258"/>
      </c:barChart>
      <c:catAx>
        <c:axId val="66705241"/>
        <c:scaling>
          <c:orientation val="minMax"/>
        </c:scaling>
        <c:axPos val="b"/>
        <c:delete val="0"/>
        <c:numFmt formatCode="General" sourceLinked="1"/>
        <c:majorTickMark val="none"/>
        <c:minorTickMark val="none"/>
        <c:tickLblPos val="nextTo"/>
        <c:crossAx val="63476258"/>
        <c:crosses val="autoZero"/>
        <c:auto val="1"/>
        <c:lblOffset val="100"/>
        <c:noMultiLvlLbl val="0"/>
      </c:catAx>
      <c:valAx>
        <c:axId val="63476258"/>
        <c:scaling>
          <c:orientation val="minMax"/>
          <c:max val="45"/>
          <c:min val="0"/>
        </c:scaling>
        <c:axPos val="l"/>
        <c:title>
          <c:tx>
            <c:rich>
              <a:bodyPr vert="horz" rot="0" anchor="ctr"/>
              <a:lstStyle/>
              <a:p>
                <a:pPr algn="r">
                  <a:defRPr/>
                </a:pPr>
                <a:r>
                  <a:rPr lang="en-US" cap="none" sz="800" b="0" i="1" u="none" baseline="0">
                    <a:latin typeface="Arial"/>
                    <a:ea typeface="Arial"/>
                    <a:cs typeface="Arial"/>
                  </a:rPr>
                  <a:t>% of headline offences recorded</a:t>
                </a:r>
              </a:p>
            </c:rich>
          </c:tx>
          <c:layout/>
          <c:overlay val="0"/>
          <c:spPr>
            <a:noFill/>
            <a:ln>
              <a:noFill/>
            </a:ln>
          </c:spPr>
        </c:title>
        <c:majorGridlines/>
        <c:delete val="0"/>
        <c:numFmt formatCode="?0" sourceLinked="0"/>
        <c:majorTickMark val="none"/>
        <c:minorTickMark val="none"/>
        <c:tickLblPos val="nextTo"/>
        <c:spPr>
          <a:ln w="3175">
            <a:noFill/>
          </a:ln>
        </c:spPr>
        <c:crossAx val="66705241"/>
        <c:crosses val="max"/>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5"/>
          <c:w val="1"/>
          <c:h val="0.815"/>
        </c:manualLayout>
      </c:layout>
      <c:barChart>
        <c:barDir val="col"/>
        <c:grouping val="clustered"/>
        <c:varyColors val="0"/>
        <c:ser>
          <c:idx val="1"/>
          <c:order val="0"/>
          <c:tx>
            <c:strRef>
              <c:f>'Graph 9.3'!$D$24</c:f>
              <c:strCache>
                <c:ptCount val="1"/>
                <c:pt idx="0">
                  <c:v>recorded incidents per 1,000 population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9.3'!$A$25:$A$28</c:f>
              <c:numCache/>
            </c:numRef>
          </c:cat>
          <c:val>
            <c:numRef>
              <c:f>'Graph 9.3'!$D$25:$D$28</c:f>
              <c:numCache/>
            </c:numRef>
          </c:val>
        </c:ser>
        <c:axId val="34415411"/>
        <c:axId val="41303244"/>
      </c:barChart>
      <c:catAx>
        <c:axId val="34415411"/>
        <c:scaling>
          <c:orientation val="maxMin"/>
        </c:scaling>
        <c:axPos val="b"/>
        <c:delete val="0"/>
        <c:numFmt formatCode="General" sourceLinked="1"/>
        <c:majorTickMark val="out"/>
        <c:minorTickMark val="none"/>
        <c:tickLblPos val="nextTo"/>
        <c:spPr>
          <a:ln w="3175">
            <a:noFill/>
          </a:ln>
        </c:spPr>
        <c:crossAx val="41303244"/>
        <c:crosses val="autoZero"/>
        <c:auto val="1"/>
        <c:lblOffset val="100"/>
        <c:noMultiLvlLbl val="0"/>
      </c:catAx>
      <c:valAx>
        <c:axId val="41303244"/>
        <c:scaling>
          <c:orientation val="minMax"/>
          <c:max val="80"/>
          <c:min val="0"/>
        </c:scaling>
        <c:axPos val="r"/>
        <c:title>
          <c:tx>
            <c:rich>
              <a:bodyPr vert="horz" rot="0" anchor="b"/>
              <a:lstStyle/>
              <a:p>
                <a:pPr algn="r">
                  <a:defRPr/>
                </a:pPr>
                <a:r>
                  <a:rPr lang="en-US" cap="none" sz="800" b="0" i="1" u="none" baseline="0">
                    <a:latin typeface="Arial"/>
                    <a:ea typeface="Arial"/>
                    <a:cs typeface="Arial"/>
                  </a:rPr>
                  <a:t>Recorded incidents per 1,000 population</a:t>
                </a:r>
              </a:p>
            </c:rich>
          </c:tx>
          <c:layout>
            <c:manualLayout>
              <c:xMode val="factor"/>
              <c:yMode val="factor"/>
              <c:x val="0.05"/>
              <c:y val="0.17075"/>
            </c:manualLayout>
          </c:layout>
          <c:overlay val="0"/>
          <c:spPr>
            <a:noFill/>
            <a:ln>
              <a:noFill/>
            </a:ln>
          </c:spPr>
        </c:title>
        <c:majorGridlines/>
        <c:delete val="0"/>
        <c:numFmt formatCode="??0" sourceLinked="0"/>
        <c:majorTickMark val="out"/>
        <c:minorTickMark val="none"/>
        <c:tickLblPos val="nextTo"/>
        <c:spPr>
          <a:ln w="3175">
            <a:noFill/>
          </a:ln>
        </c:spPr>
        <c:crossAx val="34415411"/>
        <c:crossesAt val="1"/>
        <c:crossBetween val="between"/>
        <c:dispUnits/>
        <c:majorUnit val="1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
          <c:w val="1"/>
          <c:h val="0.931"/>
        </c:manualLayout>
      </c:layout>
      <c:lineChart>
        <c:grouping val="standard"/>
        <c:varyColors val="0"/>
        <c:ser>
          <c:idx val="1"/>
          <c:order val="0"/>
          <c:tx>
            <c:strRef>
              <c:f>'Graph 9.4'!$B$4</c:f>
              <c:strCache>
                <c:ptCount val="1"/>
                <c:pt idx="0">
                  <c:v>Persons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cat>
            <c:numRef>
              <c:f>'Graph 9.4'!$A$5:$A$8</c:f>
              <c:numCache/>
            </c:numRef>
          </c:cat>
          <c:val>
            <c:numRef>
              <c:f>'Graph 9.4'!$B$5:$B$8</c:f>
              <c:numCache/>
            </c:numRef>
          </c:val>
          <c:smooth val="0"/>
        </c:ser>
        <c:ser>
          <c:idx val="0"/>
          <c:order val="1"/>
          <c:tx>
            <c:strRef>
              <c:f>'Graph 9.4'!$C$4</c:f>
              <c:strCache>
                <c:ptCount val="1"/>
                <c:pt idx="0">
                  <c:v>Males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9.4'!$A$5:$A$8</c:f>
              <c:numCache/>
            </c:numRef>
          </c:cat>
          <c:val>
            <c:numRef>
              <c:f>'Graph 9.4'!$C$5:$C$8</c:f>
              <c:numCache/>
            </c:numRef>
          </c:val>
          <c:smooth val="0"/>
        </c:ser>
        <c:ser>
          <c:idx val="2"/>
          <c:order val="2"/>
          <c:tx>
            <c:strRef>
              <c:f>'Graph 9.4'!$D$4</c:f>
              <c:strCache>
                <c:ptCount val="1"/>
                <c:pt idx="0">
                  <c:v>Females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'Graph 9.4'!$A$5:$A$8</c:f>
              <c:numCache/>
            </c:numRef>
          </c:cat>
          <c:val>
            <c:numRef>
              <c:f>'Graph 9.4'!$D$5:$D$8</c:f>
              <c:numCache/>
            </c:numRef>
          </c:val>
          <c:smooth val="0"/>
        </c:ser>
        <c:marker val="1"/>
        <c:axId val="36184877"/>
        <c:axId val="57228438"/>
      </c:lineChart>
      <c:catAx>
        <c:axId val="36184877"/>
        <c:scaling>
          <c:orientation val="minMax"/>
        </c:scaling>
        <c:axPos val="b"/>
        <c:delete val="0"/>
        <c:numFmt formatCode="General" sourceLinked="1"/>
        <c:majorTickMark val="none"/>
        <c:minorTickMark val="none"/>
        <c:tickLblPos val="nextTo"/>
        <c:crossAx val="57228438"/>
        <c:crosses val="autoZero"/>
        <c:auto val="1"/>
        <c:lblOffset val="100"/>
        <c:noMultiLvlLbl val="0"/>
      </c:catAx>
      <c:valAx>
        <c:axId val="57228438"/>
        <c:scaling>
          <c:orientation val="minMax"/>
          <c:max val="80"/>
        </c:scaling>
        <c:axPos val="l"/>
        <c:title>
          <c:tx>
            <c:rich>
              <a:bodyPr vert="horz" rot="0" anchor="ctr"/>
              <a:lstStyle/>
              <a:p>
                <a:pPr algn="r">
                  <a:defRPr/>
                </a:pPr>
                <a:r>
                  <a:rPr lang="en-US" cap="none" sz="800" b="0" i="1" u="none" baseline="0">
                    <a:latin typeface="Arial"/>
                    <a:ea typeface="Arial"/>
                    <a:cs typeface="Arial"/>
                  </a:rPr>
                  <a:t>number of murders</a:t>
                </a:r>
              </a:p>
            </c:rich>
          </c:tx>
          <c:layout>
            <c:manualLayout>
              <c:xMode val="factor"/>
              <c:yMode val="factor"/>
              <c:x val="0.05025"/>
              <c:y val="0.14725"/>
            </c:manualLayout>
          </c:layout>
          <c:overlay val="0"/>
          <c:spPr>
            <a:noFill/>
            <a:ln>
              <a:noFill/>
            </a:ln>
          </c:spPr>
        </c:title>
        <c:majorGridlines/>
        <c:delete val="0"/>
        <c:numFmt formatCode="?0" sourceLinked="0"/>
        <c:majorTickMark val="none"/>
        <c:minorTickMark val="none"/>
        <c:tickLblPos val="nextTo"/>
        <c:spPr>
          <a:ln w="3175">
            <a:noFill/>
          </a:ln>
        </c:spPr>
        <c:crossAx val="36184877"/>
        <c:crosses val="max"/>
        <c:crossBetween val="between"/>
        <c:dispUnits/>
        <c:majorUnit val="10"/>
      </c:valAx>
      <c:spPr>
        <a:noFill/>
        <a:ln>
          <a:noFill/>
        </a:ln>
      </c:spPr>
    </c:plotArea>
    <c:legend>
      <c:legendPos val="r"/>
      <c:layout>
        <c:manualLayout>
          <c:xMode val="edge"/>
          <c:yMode val="edge"/>
          <c:x val="0"/>
          <c:y val="0"/>
          <c:w val="0.624"/>
          <c:h val="0.093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v>2010 target</c:v>
          </c:tx>
          <c:invertIfNegative val="0"/>
          <c:extLst>
            <c:ext xmlns:c14="http://schemas.microsoft.com/office/drawing/2007/8/2/chart" uri="{6F2FDCE9-48DA-4B69-8628-5D25D57E5C99}">
              <c14:invertSolidFillFmt>
                <c14:spPr>
                  <a:solidFill>
                    <a:srgbClr val="000000"/>
                  </a:solidFill>
                </c14:spPr>
              </c14:invertSolidFillFmt>
            </c:ext>
          </c:extLst>
          <c:cat>
            <c:strRef>
              <c:f>'Graph 10.1'!#REF!</c:f>
              <c:strCache>
                <c:ptCount val="1"/>
                <c:pt idx="0">
                  <c:v>1</c:v>
                </c:pt>
              </c:strCache>
            </c:strRef>
          </c:cat>
          <c:val>
            <c:numRef>
              <c:f>'Graph 10.1'!#REF!</c:f>
              <c:numCache>
                <c:ptCount val="1"/>
                <c:pt idx="0">
                  <c:v>1</c:v>
                </c:pt>
              </c:numCache>
            </c:numRef>
          </c:val>
        </c:ser>
        <c:ser>
          <c:idx val="0"/>
          <c:order val="1"/>
          <c:tx>
            <c:v>2000 level</c:v>
          </c:tx>
          <c:invertIfNegative val="0"/>
          <c:extLst>
            <c:ext xmlns:c14="http://schemas.microsoft.com/office/drawing/2007/8/2/chart" uri="{6F2FDCE9-48DA-4B69-8628-5D25D57E5C99}">
              <c14:invertSolidFillFmt>
                <c14:spPr>
                  <a:solidFill>
                    <a:srgbClr val="000000"/>
                  </a:solidFill>
                </c14:spPr>
              </c14:invertSolidFillFmt>
            </c:ext>
          </c:extLst>
          <c:cat>
            <c:strRef>
              <c:f>'Graph 10.1'!#REF!</c:f>
              <c:strCache>
                <c:ptCount val="1"/>
                <c:pt idx="0">
                  <c:v>1</c:v>
                </c:pt>
              </c:strCache>
            </c:strRef>
          </c:cat>
          <c:val>
            <c:numRef>
              <c:f>'Graph 10.1'!#REF!</c:f>
              <c:numCache>
                <c:ptCount val="1"/>
                <c:pt idx="0">
                  <c:v>1</c:v>
                </c:pt>
              </c:numCache>
            </c:numRef>
          </c:val>
        </c:ser>
        <c:axId val="45293895"/>
        <c:axId val="4991872"/>
      </c:barChart>
      <c:catAx>
        <c:axId val="45293895"/>
        <c:scaling>
          <c:orientation val="minMax"/>
        </c:scaling>
        <c:axPos val="l"/>
        <c:delete val="0"/>
        <c:numFmt formatCode="General" sourceLinked="1"/>
        <c:majorTickMark val="out"/>
        <c:minorTickMark val="none"/>
        <c:tickLblPos val="low"/>
        <c:crossAx val="4991872"/>
        <c:crossesAt val="100"/>
        <c:auto val="1"/>
        <c:lblOffset val="100"/>
        <c:noMultiLvlLbl val="0"/>
      </c:catAx>
      <c:valAx>
        <c:axId val="4991872"/>
        <c:scaling>
          <c:orientation val="minMax"/>
          <c:max val="150"/>
          <c:min val="50"/>
        </c:scaling>
        <c:axPos val="b"/>
        <c:majorGridlines/>
        <c:delete val="0"/>
        <c:numFmt formatCode="0" sourceLinked="0"/>
        <c:majorTickMark val="none"/>
        <c:minorTickMark val="none"/>
        <c:tickLblPos val="nextTo"/>
        <c:spPr>
          <a:ln w="3175">
            <a:noFill/>
          </a:ln>
        </c:spPr>
        <c:crossAx val="45293895"/>
        <c:crossesAt val="1"/>
        <c:crossBetween val="between"/>
        <c:dispUnits/>
        <c:majorUnit val="10"/>
      </c:valAx>
      <c:spPr>
        <a:noFill/>
        <a:ln>
          <a:noFill/>
        </a:ln>
      </c:spPr>
    </c:plotArea>
    <c:legend>
      <c:legendPos val="r"/>
      <c:layout/>
      <c:overlay val="0"/>
      <c:spPr>
        <a:noFill/>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75"/>
          <c:w val="1"/>
          <c:h val="0.9425"/>
        </c:manualLayout>
      </c:layout>
      <c:lineChart>
        <c:grouping val="standard"/>
        <c:varyColors val="0"/>
        <c:ser>
          <c:idx val="2"/>
          <c:order val="0"/>
          <c:tx>
            <c:strRef>
              <c:f>'Graph 1.9'!$A$26</c:f>
              <c:strCache>
                <c:ptCount val="1"/>
                <c:pt idx="0">
                  <c:v>Ireland (%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1.9'!$B$23:$K$23</c:f>
              <c:numCache>
                <c:ptCount val="10"/>
                <c:pt idx="0">
                  <c:v>0</c:v>
                </c:pt>
                <c:pt idx="1">
                  <c:v>0</c:v>
                </c:pt>
                <c:pt idx="2">
                  <c:v>0</c:v>
                </c:pt>
                <c:pt idx="3">
                  <c:v>0</c:v>
                </c:pt>
                <c:pt idx="4">
                  <c:v>0</c:v>
                </c:pt>
                <c:pt idx="5">
                  <c:v>0</c:v>
                </c:pt>
                <c:pt idx="6">
                  <c:v>0</c:v>
                </c:pt>
                <c:pt idx="7">
                  <c:v>0</c:v>
                </c:pt>
                <c:pt idx="8">
                  <c:v>0</c:v>
                </c:pt>
                <c:pt idx="9">
                  <c:v>0</c:v>
                </c:pt>
              </c:numCache>
            </c:numRef>
          </c:cat>
          <c:val>
            <c:numRef>
              <c:f>'Graph 1.9'!$B$26:$K$26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1.9'!$A$25</c:f>
              <c:strCache>
                <c:ptCount val="1"/>
                <c:pt idx="0">
                  <c:v>Ireland (%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1.9'!$B$23:$K$23</c:f>
              <c:numCache>
                <c:ptCount val="10"/>
                <c:pt idx="0">
                  <c:v>0</c:v>
                </c:pt>
                <c:pt idx="1">
                  <c:v>0</c:v>
                </c:pt>
                <c:pt idx="2">
                  <c:v>0</c:v>
                </c:pt>
                <c:pt idx="3">
                  <c:v>0</c:v>
                </c:pt>
                <c:pt idx="4">
                  <c:v>0</c:v>
                </c:pt>
                <c:pt idx="5">
                  <c:v>0</c:v>
                </c:pt>
                <c:pt idx="6">
                  <c:v>0</c:v>
                </c:pt>
                <c:pt idx="7">
                  <c:v>0</c:v>
                </c:pt>
                <c:pt idx="8">
                  <c:v>0</c:v>
                </c:pt>
                <c:pt idx="9">
                  <c:v>0</c:v>
                </c:pt>
              </c:numCache>
            </c:numRef>
          </c:cat>
          <c:val>
            <c:numRef>
              <c:f>'Graph 1.9'!$B$25:$K$25</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2"/>
          <c:tx>
            <c:strRef>
              <c:f>'Graph 1.9'!$A$24</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marker>
              <c:size val="5"/>
              <c:spPr>
                <a:solidFill>
                  <a:srgbClr val="800000"/>
                </a:solidFill>
                <a:ln>
                  <a:solidFill>
                    <a:srgbClr val="800000"/>
                  </a:solidFill>
                </a:ln>
              </c:spPr>
            </c:marker>
          </c:dPt>
          <c:cat>
            <c:numRef>
              <c:f>'Graph 1.9'!$B$23:$K$23</c:f>
              <c:numCache>
                <c:ptCount val="10"/>
                <c:pt idx="0">
                  <c:v>0</c:v>
                </c:pt>
                <c:pt idx="1">
                  <c:v>0</c:v>
                </c:pt>
                <c:pt idx="2">
                  <c:v>0</c:v>
                </c:pt>
                <c:pt idx="3">
                  <c:v>0</c:v>
                </c:pt>
                <c:pt idx="4">
                  <c:v>0</c:v>
                </c:pt>
                <c:pt idx="5">
                  <c:v>0</c:v>
                </c:pt>
                <c:pt idx="6">
                  <c:v>0</c:v>
                </c:pt>
                <c:pt idx="7">
                  <c:v>0</c:v>
                </c:pt>
                <c:pt idx="8">
                  <c:v>0</c:v>
                </c:pt>
                <c:pt idx="9">
                  <c:v>0</c:v>
                </c:pt>
              </c:numCache>
            </c:numRef>
          </c:cat>
          <c:val>
            <c:numRef>
              <c:f>'Graph 1.9'!$B$24:$K$24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4205977"/>
        <c:axId val="18091746"/>
      </c:lineChart>
      <c:catAx>
        <c:axId val="54205977"/>
        <c:scaling>
          <c:orientation val="minMax"/>
        </c:scaling>
        <c:axPos val="b"/>
        <c:delete val="0"/>
        <c:numFmt formatCode="General" sourceLinked="1"/>
        <c:majorTickMark val="none"/>
        <c:minorTickMark val="none"/>
        <c:tickLblPos val="nextTo"/>
        <c:crossAx val="18091746"/>
        <c:crosses val="autoZero"/>
        <c:auto val="1"/>
        <c:lblOffset val="100"/>
        <c:noMultiLvlLbl val="0"/>
      </c:catAx>
      <c:valAx>
        <c:axId val="18091746"/>
        <c:scaling>
          <c:orientation val="minMax"/>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29"/>
              <c:y val="0.14275"/>
            </c:manualLayout>
          </c:layout>
          <c:overlay val="0"/>
          <c:spPr>
            <a:noFill/>
            <a:ln>
              <a:noFill/>
            </a:ln>
          </c:spPr>
        </c:title>
        <c:majorGridlines/>
        <c:delete val="0"/>
        <c:numFmt formatCode="??0" sourceLinked="0"/>
        <c:majorTickMark val="none"/>
        <c:minorTickMark val="none"/>
        <c:tickLblPos val="nextTo"/>
        <c:spPr>
          <a:ln w="3175">
            <a:noFill/>
          </a:ln>
        </c:spPr>
        <c:crossAx val="54205977"/>
        <c:crosses val="max"/>
        <c:crossBetween val="between"/>
        <c:dispUnits/>
      </c:valAx>
      <c:spPr>
        <a:noFill/>
        <a:ln>
          <a:noFill/>
        </a:ln>
      </c:spPr>
    </c:plotArea>
    <c:legend>
      <c:legendPos val="r"/>
      <c:layout>
        <c:manualLayout>
          <c:xMode val="edge"/>
          <c:yMode val="edge"/>
          <c:x val="0"/>
          <c:y val="0"/>
          <c:w val="0.74625"/>
          <c:h val="0.061"/>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25"/>
          <c:w val="1"/>
          <c:h val="0.92775"/>
        </c:manualLayout>
      </c:layout>
      <c:barChart>
        <c:barDir val="col"/>
        <c:grouping val="clustered"/>
        <c:varyColors val="0"/>
        <c:ser>
          <c:idx val="0"/>
          <c:order val="0"/>
          <c:tx>
            <c:strRef>
              <c:f>'Graph 10.1'!$C$30</c:f>
              <c:strCache>
                <c:ptCount val="1"/>
                <c:pt idx="0">
                  <c:v>Ireland</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10.1'!$B$33:$B$42</c:f>
              <c:numCache/>
            </c:numRef>
          </c:cat>
          <c:val>
            <c:numRef>
              <c:f>'Graph 10.1'!$C$33:$C$42</c:f>
              <c:numCache/>
            </c:numRef>
          </c:val>
        </c:ser>
        <c:axId val="44926849"/>
        <c:axId val="1688458"/>
      </c:barChart>
      <c:lineChart>
        <c:grouping val="standard"/>
        <c:varyColors val="0"/>
        <c:ser>
          <c:idx val="1"/>
          <c:order val="1"/>
          <c:tx>
            <c:strRef>
              <c:f>'Graph 10.1'!$D$30</c:f>
              <c:strCache>
                <c:ptCount val="1"/>
                <c:pt idx="0">
                  <c:v>Kyoto 2008-2012 target</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10.1'!$B$33:$B$42</c:f>
              <c:numCache/>
            </c:numRef>
          </c:cat>
          <c:val>
            <c:numRef>
              <c:f>'Graph 10.1'!$D$33:$D$42</c:f>
              <c:numCache/>
            </c:numRef>
          </c:val>
          <c:smooth val="0"/>
        </c:ser>
        <c:axId val="44926849"/>
        <c:axId val="1688458"/>
      </c:lineChart>
      <c:catAx>
        <c:axId val="44926849"/>
        <c:scaling>
          <c:orientation val="minMax"/>
        </c:scaling>
        <c:axPos val="b"/>
        <c:delete val="0"/>
        <c:numFmt formatCode="General" sourceLinked="1"/>
        <c:majorTickMark val="none"/>
        <c:minorTickMark val="none"/>
        <c:tickLblPos val="nextTo"/>
        <c:crossAx val="1688458"/>
        <c:crosses val="autoZero"/>
        <c:auto val="1"/>
        <c:lblOffset val="100"/>
        <c:noMultiLvlLbl val="0"/>
      </c:catAx>
      <c:valAx>
        <c:axId val="1688458"/>
        <c:scaling>
          <c:orientation val="minMax"/>
          <c:max val="130"/>
          <c:min val="100"/>
        </c:scaling>
        <c:axPos val="l"/>
        <c:title>
          <c:tx>
            <c:rich>
              <a:bodyPr vert="horz" rot="0" anchor="ctr"/>
              <a:lstStyle/>
              <a:p>
                <a:pPr algn="ctr">
                  <a:defRPr/>
                </a:pPr>
                <a:r>
                  <a:rPr lang="en-US" cap="none" sz="800" b="0" i="1" u="none" baseline="0">
                    <a:latin typeface="Arial"/>
                    <a:ea typeface="Arial"/>
                    <a:cs typeface="Arial"/>
                  </a:rPr>
                  <a:t>1990=100</a:t>
                </a:r>
              </a:p>
            </c:rich>
          </c:tx>
          <c:layout>
            <c:manualLayout>
              <c:xMode val="factor"/>
              <c:yMode val="factor"/>
              <c:x val="0.0285"/>
              <c:y val="0.14825"/>
            </c:manualLayout>
          </c:layout>
          <c:overlay val="0"/>
          <c:spPr>
            <a:noFill/>
            <a:ln>
              <a:noFill/>
            </a:ln>
          </c:spPr>
        </c:title>
        <c:majorGridlines/>
        <c:delete val="0"/>
        <c:numFmt formatCode="0" sourceLinked="0"/>
        <c:majorTickMark val="out"/>
        <c:minorTickMark val="none"/>
        <c:tickLblPos val="nextTo"/>
        <c:spPr>
          <a:ln w="3175">
            <a:noFill/>
          </a:ln>
        </c:spPr>
        <c:crossAx val="44926849"/>
        <c:crosses val="max"/>
        <c:crossBetween val="between"/>
        <c:dispUnits/>
        <c:majorUnit val="5"/>
      </c:valAx>
      <c:spPr>
        <a:noFill/>
        <a:ln>
          <a:noFill/>
        </a:ln>
      </c:spPr>
    </c:plotArea>
    <c:legend>
      <c:legendPos val="t"/>
      <c:layout>
        <c:manualLayout>
          <c:xMode val="edge"/>
          <c:yMode val="edge"/>
          <c:x val="0"/>
          <c:y val="0"/>
          <c:w val="0.521"/>
          <c:h val="0.067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5"/>
          <c:w val="1"/>
          <c:h val="0.9025"/>
        </c:manualLayout>
      </c:layout>
      <c:lineChart>
        <c:grouping val="standard"/>
        <c:varyColors val="0"/>
        <c:ser>
          <c:idx val="1"/>
          <c:order val="0"/>
          <c:tx>
            <c:strRef>
              <c:f>'Graph 10.3'!$B$29</c:f>
              <c:strCache>
                <c:ptCount val="1"/>
                <c:pt idx="0">
                  <c:v>1995 prices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'Graph 10.3'!$A$31:$A$40</c:f>
              <c:numCache/>
            </c:numRef>
          </c:cat>
          <c:val>
            <c:numRef>
              <c:f>'Graph 10.3'!$B$31:$B$40</c:f>
              <c:numCache/>
            </c:numRef>
          </c:val>
          <c:smooth val="0"/>
        </c:ser>
        <c:marker val="1"/>
        <c:axId val="15196123"/>
        <c:axId val="2547380"/>
      </c:lineChart>
      <c:catAx>
        <c:axId val="15196123"/>
        <c:scaling>
          <c:orientation val="minMax"/>
        </c:scaling>
        <c:axPos val="b"/>
        <c:delete val="0"/>
        <c:numFmt formatCode="General" sourceLinked="1"/>
        <c:majorTickMark val="out"/>
        <c:minorTickMark val="none"/>
        <c:tickLblPos val="nextTo"/>
        <c:spPr>
          <a:ln w="3175">
            <a:noFill/>
          </a:ln>
        </c:spPr>
        <c:crossAx val="2547380"/>
        <c:crosses val="autoZero"/>
        <c:auto val="1"/>
        <c:lblOffset val="100"/>
        <c:noMultiLvlLbl val="0"/>
      </c:catAx>
      <c:valAx>
        <c:axId val="2547380"/>
        <c:scaling>
          <c:orientation val="minMax"/>
        </c:scaling>
        <c:axPos val="l"/>
        <c:title>
          <c:tx>
            <c:rich>
              <a:bodyPr vert="horz" rot="0" anchor="ctr"/>
              <a:lstStyle/>
              <a:p>
                <a:pPr algn="r">
                  <a:defRPr/>
                </a:pPr>
                <a:r>
                  <a:rPr lang="en-US" cap="none" sz="800" b="0" i="1" u="none" baseline="0">
                    <a:latin typeface="Arial"/>
                    <a:ea typeface="Arial"/>
                    <a:cs typeface="Arial"/>
                  </a:rPr>
                  <a:t>kgoe per 
€1,000 GDP</a:t>
                </a:r>
              </a:p>
            </c:rich>
          </c:tx>
          <c:layout>
            <c:manualLayout>
              <c:xMode val="factor"/>
              <c:yMode val="factor"/>
              <c:x val="0.039"/>
              <c:y val="0.2015"/>
            </c:manualLayout>
          </c:layout>
          <c:overlay val="0"/>
          <c:spPr>
            <a:noFill/>
            <a:ln>
              <a:noFill/>
            </a:ln>
          </c:spPr>
        </c:title>
        <c:majorGridlines/>
        <c:delete val="0"/>
        <c:numFmt formatCode="??0" sourceLinked="0"/>
        <c:majorTickMark val="none"/>
        <c:minorTickMark val="none"/>
        <c:tickLblPos val="nextTo"/>
        <c:spPr>
          <a:ln w="3175">
            <a:noFill/>
          </a:ln>
        </c:spPr>
        <c:crossAx val="15196123"/>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1"/>
          <c:h val="1"/>
        </c:manualLayout>
      </c:layout>
      <c:barChart>
        <c:barDir val="bar"/>
        <c:grouping val="clustered"/>
        <c:varyColors val="0"/>
        <c:ser>
          <c:idx val="0"/>
          <c:order val="0"/>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800000"/>
              </a:solidFill>
              <a:ln w="3175">
                <a:noFill/>
              </a:ln>
            </c:spPr>
          </c:dPt>
          <c:dPt>
            <c:idx val="14"/>
            <c:invertIfNegative val="0"/>
            <c:spPr>
              <a:solidFill>
                <a:srgbClr val="800000"/>
              </a:solidFill>
              <a:ln w="3175">
                <a:noFill/>
              </a:ln>
            </c:spPr>
          </c:dPt>
          <c:dPt>
            <c:idx val="15"/>
            <c:invertIfNegative val="0"/>
            <c:spPr>
              <a:solidFill>
                <a:srgbClr val="800000"/>
              </a:solidFill>
              <a:ln w="3175">
                <a:noFill/>
              </a:ln>
            </c:spPr>
          </c:dPt>
          <c:dPt>
            <c:idx val="17"/>
            <c:invertIfNegative val="0"/>
            <c:spPr>
              <a:solidFill>
                <a:srgbClr val="800000"/>
              </a:solidFill>
              <a:ln w="3175">
                <a:noFill/>
              </a:ln>
            </c:spPr>
          </c:dPt>
          <c:dPt>
            <c:idx val="18"/>
            <c:invertIfNegative val="0"/>
            <c:spPr>
              <a:solidFill>
                <a:srgbClr val="800000"/>
              </a:solidFill>
              <a:ln w="3175">
                <a:noFill/>
              </a:ln>
            </c:spPr>
          </c:dPt>
          <c:dPt>
            <c:idx val="19"/>
            <c:invertIfNegative val="0"/>
            <c:spPr>
              <a:solidFill>
                <a:srgbClr val="800000"/>
              </a:solidFill>
              <a:ln w="3175">
                <a:noFill/>
              </a:ln>
            </c:spPr>
          </c:dPt>
          <c:dPt>
            <c:idx val="20"/>
            <c:invertIfNegative val="0"/>
            <c:spPr>
              <a:solidFill>
                <a:srgbClr val="99CC00"/>
              </a:solidFill>
              <a:ln w="3175">
                <a:noFill/>
              </a:ln>
            </c:spPr>
          </c:dPt>
          <c:dPt>
            <c:idx val="21"/>
            <c:invertIfNegative val="0"/>
            <c:spPr>
              <a:solidFill>
                <a:srgbClr val="800000"/>
              </a:solidFill>
              <a:ln w="3175">
                <a:noFill/>
              </a:ln>
            </c:spPr>
          </c:dPt>
          <c:dPt>
            <c:idx val="22"/>
            <c:invertIfNegative val="0"/>
            <c:spPr>
              <a:solidFill>
                <a:srgbClr val="800000"/>
              </a:solidFill>
              <a:ln w="3175">
                <a:noFill/>
              </a:ln>
            </c:spPr>
          </c:dPt>
          <c:dPt>
            <c:idx val="23"/>
            <c:invertIfNegative val="0"/>
            <c:spPr>
              <a:solidFill>
                <a:srgbClr val="800000"/>
              </a:solidFill>
              <a:ln w="3175">
                <a:noFill/>
              </a:ln>
            </c:spPr>
          </c:dPt>
          <c:dPt>
            <c:idx val="24"/>
            <c:invertIfNegative val="0"/>
            <c:spPr>
              <a:solidFill>
                <a:srgbClr val="800000"/>
              </a:solidFill>
              <a:ln w="3175">
                <a:noFill/>
              </a:ln>
            </c:spPr>
          </c:dPt>
          <c:dPt>
            <c:idx val="25"/>
            <c:invertIfNegative val="0"/>
            <c:spPr>
              <a:solidFill>
                <a:srgbClr val="800000"/>
              </a:solidFill>
              <a:ln w="3175">
                <a:noFill/>
              </a:ln>
            </c:spPr>
          </c:dPt>
          <c:dPt>
            <c:idx val="26"/>
            <c:invertIfNegative val="0"/>
            <c:spPr>
              <a:solidFill>
                <a:srgbClr val="800000"/>
              </a:solidFill>
              <a:ln w="3175">
                <a:noFill/>
              </a:ln>
            </c:spPr>
          </c:dPt>
          <c:dPt>
            <c:idx val="27"/>
            <c:invertIfNegative val="0"/>
            <c:spPr>
              <a:solidFill>
                <a:srgbClr val="800000"/>
              </a:solidFill>
              <a:ln w="3175">
                <a:noFill/>
              </a:ln>
            </c:spPr>
          </c:dPt>
          <c:dPt>
            <c:idx val="28"/>
            <c:invertIfNegative val="0"/>
            <c:spPr>
              <a:solidFill>
                <a:srgbClr val="99CC00"/>
              </a:solidFill>
              <a:ln w="3175">
                <a:noFill/>
              </a:ln>
            </c:spPr>
          </c:dPt>
          <c:dPt>
            <c:idx val="29"/>
            <c:invertIfNegative val="0"/>
            <c:spPr>
              <a:solidFill>
                <a:srgbClr val="99CC00"/>
              </a:solidFill>
              <a:ln w="3175">
                <a:noFill/>
              </a:ln>
            </c:spPr>
          </c:dPt>
          <c:dPt>
            <c:idx val="31"/>
            <c:invertIfNegative val="0"/>
            <c:spPr>
              <a:solidFill>
                <a:srgbClr val="800000"/>
              </a:solidFill>
              <a:ln w="3175">
                <a:noFill/>
              </a:ln>
            </c:spPr>
          </c:dPt>
          <c:dPt>
            <c:idx val="32"/>
            <c:invertIfNegative val="0"/>
            <c:spPr>
              <a:solidFill>
                <a:srgbClr val="99CC00"/>
              </a:solidFill>
              <a:ln w="3175">
                <a:noFill/>
              </a:ln>
            </c:spPr>
          </c:dPt>
          <c:cat>
            <c:strRef>
              <c:f>'Graph 10.4'!$I$2:$I$35</c:f>
              <c:strCache/>
            </c:strRef>
          </c:cat>
          <c:val>
            <c:numRef>
              <c:f>'Graph 10.4'!$J$2:$J$35</c:f>
              <c:numCache/>
            </c:numRef>
          </c:val>
        </c:ser>
        <c:axId val="22926421"/>
        <c:axId val="5011198"/>
      </c:barChart>
      <c:catAx>
        <c:axId val="22926421"/>
        <c:scaling>
          <c:orientation val="minMax"/>
        </c:scaling>
        <c:axPos val="l"/>
        <c:title>
          <c:tx>
            <c:rich>
              <a:bodyPr vert="horz" rot="0" anchor="ctr"/>
              <a:lstStyle/>
              <a:p>
                <a:pPr algn="r">
                  <a:defRPr/>
                </a:pPr>
                <a:r>
                  <a:rPr lang="en-US" cap="none" sz="800" b="0" i="1" u="none" baseline="0">
                    <a:latin typeface="Arial"/>
                    <a:ea typeface="Arial"/>
                    <a:cs typeface="Arial"/>
                  </a:rPr>
                  <a:t>kgoe per €1,000 GDP</a:t>
                </a:r>
              </a:p>
            </c:rich>
          </c:tx>
          <c:layout>
            <c:manualLayout>
              <c:xMode val="factor"/>
              <c:yMode val="factor"/>
              <c:x val="0.2355"/>
              <c:y val="0.11"/>
            </c:manualLayout>
          </c:layout>
          <c:overlay val="0"/>
          <c:spPr>
            <a:noFill/>
            <a:ln>
              <a:noFill/>
            </a:ln>
          </c:spPr>
        </c:title>
        <c:delete val="0"/>
        <c:numFmt formatCode="General" sourceLinked="1"/>
        <c:majorTickMark val="none"/>
        <c:minorTickMark val="none"/>
        <c:tickLblPos val="nextTo"/>
        <c:txPr>
          <a:bodyPr/>
          <a:lstStyle/>
          <a:p>
            <a:pPr>
              <a:defRPr lang="en-US" cap="none" sz="750" b="0" i="0" u="none" baseline="0">
                <a:latin typeface="Arial"/>
                <a:ea typeface="Arial"/>
                <a:cs typeface="Arial"/>
              </a:defRPr>
            </a:pPr>
          </a:p>
        </c:txPr>
        <c:crossAx val="5011198"/>
        <c:crosses val="autoZero"/>
        <c:auto val="1"/>
        <c:lblOffset val="100"/>
        <c:noMultiLvlLbl val="0"/>
      </c:catAx>
      <c:valAx>
        <c:axId val="5011198"/>
        <c:scaling>
          <c:orientation val="minMax"/>
          <c:max val="1600"/>
        </c:scaling>
        <c:axPos val="b"/>
        <c:majorGridlines/>
        <c:delete val="0"/>
        <c:numFmt formatCode="0" sourceLinked="0"/>
        <c:majorTickMark val="none"/>
        <c:minorTickMark val="none"/>
        <c:tickLblPos val="nextTo"/>
        <c:spPr>
          <a:ln w="3175">
            <a:noFill/>
          </a:ln>
        </c:spPr>
        <c:crossAx val="22926421"/>
        <c:crossesAt val="1"/>
        <c:crossBetween val="between"/>
        <c:dispUnits/>
        <c:majorUnit val="40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
          <c:w val="1"/>
          <c:h val="0.88"/>
        </c:manualLayout>
      </c:layout>
      <c:lineChart>
        <c:grouping val="standard"/>
        <c:varyColors val="0"/>
        <c:ser>
          <c:idx val="0"/>
          <c:order val="0"/>
          <c:tx>
            <c:strRef>
              <c:f>'Table &amp; Graph 10.5'!$B$4</c:f>
              <c:strCache>
                <c:ptCount val="1"/>
                <c:pt idx="0">
                  <c:v>Unpolluted</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800000"/>
                </a:solidFill>
              </a:ln>
            </c:spPr>
          </c:marker>
          <c:cat>
            <c:strRef>
              <c:f>'Table &amp; Graph 10.5'!$A$5:$A$10</c:f>
              <c:strCache/>
            </c:strRef>
          </c:cat>
          <c:val>
            <c:numRef>
              <c:f>'Table &amp; Graph 10.5'!$B$5:$B$10</c:f>
              <c:numCache/>
            </c:numRef>
          </c:val>
          <c:smooth val="0"/>
        </c:ser>
        <c:ser>
          <c:idx val="1"/>
          <c:order val="1"/>
          <c:tx>
            <c:strRef>
              <c:f>'Table &amp; Graph 10.5'!$C$4</c:f>
              <c:strCache>
                <c:ptCount val="1"/>
                <c:pt idx="0">
                  <c:v>Slightly polluted</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99CC00"/>
                </a:solidFill>
              </a:ln>
            </c:spPr>
          </c:marker>
          <c:cat>
            <c:strRef>
              <c:f>'Table &amp; Graph 10.5'!$A$5:$A$10</c:f>
              <c:strCache/>
            </c:strRef>
          </c:cat>
          <c:val>
            <c:numRef>
              <c:f>'Table &amp; Graph 10.5'!$C$5:$C$10</c:f>
              <c:numCache/>
            </c:numRef>
          </c:val>
          <c:smooth val="0"/>
        </c:ser>
        <c:ser>
          <c:idx val="2"/>
          <c:order val="2"/>
          <c:tx>
            <c:strRef>
              <c:f>'Table &amp; Graph 10.5'!$D$4</c:f>
              <c:strCache>
                <c:ptCount val="1"/>
                <c:pt idx="0">
                  <c:v>Moderately polluted</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'Table &amp; Graph 10.5'!$A$5:$A$10</c:f>
              <c:strCache/>
            </c:strRef>
          </c:cat>
          <c:val>
            <c:numRef>
              <c:f>'Table &amp; Graph 10.5'!$D$5:$D$10</c:f>
              <c:numCache/>
            </c:numRef>
          </c:val>
          <c:smooth val="0"/>
        </c:ser>
        <c:ser>
          <c:idx val="3"/>
          <c:order val="3"/>
          <c:tx>
            <c:strRef>
              <c:f>'Table &amp; Graph 10.5'!$E$4</c:f>
              <c:strCache>
                <c:ptCount val="1"/>
                <c:pt idx="0">
                  <c:v>Seriously polluted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Ref>
              <c:f>'Table &amp; Graph 10.5'!$A$5:$A$10</c:f>
              <c:strCache/>
            </c:strRef>
          </c:cat>
          <c:val>
            <c:numRef>
              <c:f>'Table &amp; Graph 10.5'!$E$5:$E$10</c:f>
              <c:numCache/>
            </c:numRef>
          </c:val>
          <c:smooth val="0"/>
        </c:ser>
        <c:marker val="1"/>
        <c:axId val="45100783"/>
        <c:axId val="3253864"/>
      </c:lineChart>
      <c:catAx>
        <c:axId val="45100783"/>
        <c:scaling>
          <c:orientation val="minMax"/>
        </c:scaling>
        <c:axPos val="b"/>
        <c:delete val="0"/>
        <c:numFmt formatCode="General" sourceLinked="1"/>
        <c:majorTickMark val="none"/>
        <c:minorTickMark val="none"/>
        <c:tickLblPos val="nextTo"/>
        <c:spPr>
          <a:ln w="3175">
            <a:noFill/>
          </a:ln>
        </c:spPr>
        <c:crossAx val="3253864"/>
        <c:crosses val="autoZero"/>
        <c:auto val="1"/>
        <c:lblOffset val="100"/>
        <c:noMultiLvlLbl val="0"/>
      </c:catAx>
      <c:valAx>
        <c:axId val="3253864"/>
        <c:scaling>
          <c:orientation val="minMax"/>
        </c:scaling>
        <c:axPos val="l"/>
        <c:title>
          <c:tx>
            <c:rich>
              <a:bodyPr vert="horz" rot="0" anchor="ctr"/>
              <a:lstStyle/>
              <a:p>
                <a:pPr algn="r">
                  <a:defRPr/>
                </a:pPr>
                <a:r>
                  <a:rPr lang="en-US" cap="none" sz="800" b="0" i="1" u="none" baseline="0">
                    <a:latin typeface="Arial"/>
                    <a:ea typeface="Arial"/>
                    <a:cs typeface="Arial"/>
                  </a:rPr>
                  <a:t>% of channel length</a:t>
                </a:r>
              </a:p>
            </c:rich>
          </c:tx>
          <c:layout>
            <c:manualLayout>
              <c:xMode val="factor"/>
              <c:yMode val="factor"/>
              <c:x val="0.03175"/>
              <c:y val="0.156"/>
            </c:manualLayout>
          </c:layout>
          <c:overlay val="0"/>
          <c:spPr>
            <a:noFill/>
            <a:ln>
              <a:noFill/>
            </a:ln>
          </c:spPr>
        </c:title>
        <c:majorGridlines/>
        <c:delete val="0"/>
        <c:numFmt formatCode="??0" sourceLinked="0"/>
        <c:majorTickMark val="none"/>
        <c:minorTickMark val="none"/>
        <c:tickLblPos val="nextTo"/>
        <c:spPr>
          <a:ln w="3175">
            <a:noFill/>
          </a:ln>
        </c:spPr>
        <c:crossAx val="45100783"/>
        <c:crosses val="max"/>
        <c:crossBetween val="between"/>
        <c:dispUnits/>
        <c:majorUnit val="20"/>
      </c:valAx>
      <c:spPr>
        <a:noFill/>
        <a:ln>
          <a:noFill/>
        </a:ln>
      </c:spPr>
    </c:plotArea>
    <c:legend>
      <c:legendPos val="t"/>
      <c:layout>
        <c:manualLayout>
          <c:xMode val="edge"/>
          <c:yMode val="edge"/>
          <c:x val="0"/>
          <c:y val="0"/>
          <c:w val="0.68675"/>
          <c:h val="0.11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75"/>
          <c:w val="1"/>
          <c:h val="0.88625"/>
        </c:manualLayout>
      </c:layout>
      <c:lineChart>
        <c:grouping val="standard"/>
        <c:varyColors val="0"/>
        <c:ser>
          <c:idx val="2"/>
          <c:order val="0"/>
          <c:tx>
            <c:strRef>
              <c:f>'Table &amp; Graph 10.6'!$C$4</c:f>
              <c:strCache>
                <c:ptCount val="1"/>
                <c:pt idx="0">
                  <c:v>Cork</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strRef>
              <c:f>'Table &amp; Graph 10.6'!$A$5:$A$14</c:f>
              <c:strCache/>
            </c:strRef>
          </c:cat>
          <c:val>
            <c:numRef>
              <c:f>'Table &amp; Graph 10.6'!$C$5:$C$14</c:f>
              <c:numCache/>
            </c:numRef>
          </c:val>
          <c:smooth val="0"/>
        </c:ser>
        <c:ser>
          <c:idx val="1"/>
          <c:order val="1"/>
          <c:tx>
            <c:strRef>
              <c:f>'Table &amp; Graph 10.6'!$D$4</c:f>
              <c:strCache>
                <c:ptCount val="1"/>
                <c:pt idx="0">
                  <c:v>Limerick</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10.6'!$A$5:$A$14</c:f>
              <c:strCache/>
            </c:strRef>
          </c:cat>
          <c:val>
            <c:numRef>
              <c:f>'Table &amp; Graph 10.6'!$D$5:$D$14</c:f>
              <c:numCache/>
            </c:numRef>
          </c:val>
          <c:smooth val="0"/>
        </c:ser>
        <c:ser>
          <c:idx val="0"/>
          <c:order val="2"/>
          <c:tx>
            <c:strRef>
              <c:f>'Table &amp; Graph 10.6'!$B$4</c:f>
              <c:strCache>
                <c:ptCount val="1"/>
                <c:pt idx="0">
                  <c:v>Dublin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strRef>
              <c:f>'Table &amp; Graph 10.6'!$A$5:$A$14</c:f>
              <c:strCache/>
            </c:strRef>
          </c:cat>
          <c:val>
            <c:numRef>
              <c:f>'Table &amp; Graph 10.6'!$B$5:$B$14</c:f>
              <c:numCache/>
            </c:numRef>
          </c:val>
          <c:smooth val="0"/>
        </c:ser>
        <c:marker val="1"/>
        <c:axId val="29284777"/>
        <c:axId val="62236402"/>
      </c:lineChart>
      <c:catAx>
        <c:axId val="29284777"/>
        <c:scaling>
          <c:orientation val="minMax"/>
        </c:scaling>
        <c:axPos val="b"/>
        <c:delete val="0"/>
        <c:numFmt formatCode="General" sourceLinked="1"/>
        <c:majorTickMark val="none"/>
        <c:minorTickMark val="none"/>
        <c:tickLblPos val="nextTo"/>
        <c:crossAx val="62236402"/>
        <c:crosses val="autoZero"/>
        <c:auto val="1"/>
        <c:lblOffset val="100"/>
        <c:noMultiLvlLbl val="0"/>
      </c:catAx>
      <c:valAx>
        <c:axId val="62236402"/>
        <c:scaling>
          <c:orientation val="minMax"/>
        </c:scaling>
        <c:axPos val="l"/>
        <c:title>
          <c:tx>
            <c:rich>
              <a:bodyPr vert="horz" rot="0" anchor="ctr"/>
              <a:lstStyle/>
              <a:p>
                <a:pPr algn="r">
                  <a:defRPr/>
                </a:pPr>
                <a:r>
                  <a:rPr lang="en-US" cap="none" sz="800" b="0" i="1" u="none" baseline="0">
                    <a:latin typeface="Arial"/>
                    <a:ea typeface="Arial"/>
                    <a:cs typeface="Arial"/>
                  </a:rPr>
                  <a:t>micrograms per cubic metre</a:t>
                </a:r>
              </a:p>
            </c:rich>
          </c:tx>
          <c:layout>
            <c:manualLayout>
              <c:xMode val="factor"/>
              <c:yMode val="factor"/>
              <c:x val="0.04425"/>
              <c:y val="0.155"/>
            </c:manualLayout>
          </c:layout>
          <c:overlay val="0"/>
          <c:spPr>
            <a:noFill/>
            <a:ln>
              <a:noFill/>
            </a:ln>
          </c:spPr>
        </c:title>
        <c:majorGridlines/>
        <c:delete val="0"/>
        <c:numFmt formatCode="??0" sourceLinked="0"/>
        <c:majorTickMark val="none"/>
        <c:minorTickMark val="none"/>
        <c:tickLblPos val="nextTo"/>
        <c:spPr>
          <a:ln w="3175">
            <a:noFill/>
          </a:ln>
        </c:spPr>
        <c:crossAx val="29284777"/>
        <c:crosses val="max"/>
        <c:crossBetween val="between"/>
        <c:dispUnits/>
      </c:valAx>
      <c:spPr>
        <a:noFill/>
        <a:ln>
          <a:noFill/>
        </a:ln>
      </c:spPr>
    </c:plotArea>
    <c:legend>
      <c:legendPos val="t"/>
      <c:layout>
        <c:manualLayout>
          <c:xMode val="edge"/>
          <c:yMode val="edge"/>
          <c:x val="0"/>
          <c:y val="0.01225"/>
          <c:w val="0.516"/>
          <c:h val="0.0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175"/>
          <c:w val="1"/>
          <c:h val="0.82825"/>
        </c:manualLayout>
      </c:layout>
      <c:lineChart>
        <c:grouping val="standard"/>
        <c:varyColors val="0"/>
        <c:ser>
          <c:idx val="1"/>
          <c:order val="0"/>
          <c:tx>
            <c:strRef>
              <c:f>'Table 10.7'!$M$23</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10.7'!$L$24:$L$33</c:f>
              <c:numCache/>
            </c:numRef>
          </c:cat>
          <c:val>
            <c:numRef>
              <c:f>'Table 10.7'!$M$24:$M$33</c:f>
              <c:numCache/>
            </c:numRef>
          </c:val>
          <c:smooth val="0"/>
        </c:ser>
        <c:ser>
          <c:idx val="2"/>
          <c:order val="1"/>
          <c:tx>
            <c:strRef>
              <c:f>'Table 10.7'!$N$23</c:f>
              <c:strCache>
                <c:ptCount val="1"/>
                <c:pt idx="0">
                  <c:v>Gothenburg Protocol 2010 target</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10.7'!$L$24:$L$33</c:f>
              <c:numCache/>
            </c:numRef>
          </c:cat>
          <c:val>
            <c:numRef>
              <c:f>'Table 10.7'!$N$24:$N$33</c:f>
              <c:numCache/>
            </c:numRef>
          </c:val>
          <c:smooth val="0"/>
        </c:ser>
        <c:marker val="1"/>
        <c:axId val="23256707"/>
        <c:axId val="7983772"/>
      </c:lineChart>
      <c:catAx>
        <c:axId val="23256707"/>
        <c:scaling>
          <c:orientation val="minMax"/>
        </c:scaling>
        <c:axPos val="b"/>
        <c:delete val="0"/>
        <c:numFmt formatCode="General" sourceLinked="1"/>
        <c:majorTickMark val="none"/>
        <c:minorTickMark val="none"/>
        <c:tickLblPos val="nextTo"/>
        <c:crossAx val="7983772"/>
        <c:crosses val="autoZero"/>
        <c:auto val="1"/>
        <c:lblOffset val="100"/>
        <c:noMultiLvlLbl val="0"/>
      </c:catAx>
      <c:valAx>
        <c:axId val="7983772"/>
        <c:scaling>
          <c:orientation val="minMax"/>
        </c:scaling>
        <c:axPos val="l"/>
        <c:title>
          <c:tx>
            <c:rich>
              <a:bodyPr vert="horz" rot="0" anchor="ctr"/>
              <a:lstStyle/>
              <a:p>
                <a:pPr algn="r">
                  <a:defRPr/>
                </a:pPr>
                <a:r>
                  <a:rPr lang="en-US" cap="none" sz="800" b="0" i="1" u="none" baseline="0">
                    <a:latin typeface="Arial"/>
                    <a:ea typeface="Arial"/>
                    <a:cs typeface="Arial"/>
                  </a:rPr>
                  <a:t>SO</a:t>
                </a:r>
                <a:r>
                  <a:rPr lang="en-US" cap="none" sz="800" b="0" i="1" u="none" baseline="-25000">
                    <a:latin typeface="Arial"/>
                    <a:ea typeface="Arial"/>
                    <a:cs typeface="Arial"/>
                  </a:rPr>
                  <a:t>2</a:t>
                </a:r>
                <a:r>
                  <a:rPr lang="en-US" cap="none" sz="800" b="0" i="1" u="none" baseline="0">
                    <a:latin typeface="Arial"/>
                    <a:ea typeface="Arial"/>
                    <a:cs typeface="Arial"/>
                  </a:rPr>
                  <a:t> equivalent per 1,000 tonnes of gas emitted</a:t>
                </a:r>
              </a:p>
            </c:rich>
          </c:tx>
          <c:layout>
            <c:manualLayout>
              <c:xMode val="factor"/>
              <c:yMode val="factor"/>
              <c:x val="0.04675"/>
              <c:y val="0.16625"/>
            </c:manualLayout>
          </c:layout>
          <c:overlay val="0"/>
          <c:spPr>
            <a:noFill/>
            <a:ln>
              <a:noFill/>
            </a:ln>
          </c:spPr>
        </c:title>
        <c:majorGridlines/>
        <c:delete val="0"/>
        <c:numFmt formatCode="??0" sourceLinked="0"/>
        <c:majorTickMark val="none"/>
        <c:minorTickMark val="none"/>
        <c:tickLblPos val="nextTo"/>
        <c:spPr>
          <a:ln w="3175">
            <a:noFill/>
          </a:ln>
        </c:spPr>
        <c:crossAx val="23256707"/>
        <c:crosses val="max"/>
        <c:crossBetween val="between"/>
        <c:dispUnits/>
      </c:valAx>
      <c:spPr>
        <a:noFill/>
        <a:ln>
          <a:noFill/>
        </a:ln>
      </c:spPr>
    </c:plotArea>
    <c:legend>
      <c:legendPos val="t"/>
      <c:layout>
        <c:manualLayout>
          <c:xMode val="edge"/>
          <c:yMode val="edge"/>
          <c:x val="0"/>
          <c:y val="0.0335"/>
          <c:w val="0.697"/>
          <c:h val="0.085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175"/>
          <c:w val="1"/>
          <c:h val="0.86825"/>
        </c:manualLayout>
      </c:layout>
      <c:lineChart>
        <c:grouping val="standard"/>
        <c:varyColors val="0"/>
        <c:ser>
          <c:idx val="1"/>
          <c:order val="0"/>
          <c:tx>
            <c:strRef>
              <c:f>'Graph 10.12'!$A$25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10.12'!$E$23:$N$23</c:f>
              <c:numCache/>
            </c:numRef>
          </c:cat>
          <c:val>
            <c:numRef>
              <c:f>'Graph 10.12'!$E$25:$N$25</c:f>
              <c:numCache/>
            </c:numRef>
          </c:val>
          <c:smooth val="0"/>
        </c:ser>
        <c:ser>
          <c:idx val="0"/>
          <c:order val="1"/>
          <c:tx>
            <c:strRef>
              <c:f>'Graph 10.12'!$A$24</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ize val="5"/>
              <c:spPr>
                <a:solidFill>
                  <a:srgbClr val="800000"/>
                </a:solidFill>
                <a:ln>
                  <a:solidFill>
                    <a:srgbClr val="800000"/>
                  </a:solidFill>
                </a:ln>
              </c:spPr>
            </c:marker>
          </c:dPt>
          <c:dPt>
            <c:idx val="4"/>
            <c:spPr>
              <a:ln w="12700">
                <a:solidFill>
                  <a:srgbClr val="800000"/>
                </a:solidFill>
              </a:ln>
            </c:spPr>
            <c:marker>
              <c:size val="5"/>
              <c:spPr>
                <a:solidFill>
                  <a:srgbClr val="800000"/>
                </a:solidFill>
                <a:ln>
                  <a:solidFill>
                    <a:srgbClr val="800000"/>
                  </a:solidFill>
                </a:ln>
              </c:spPr>
            </c:marker>
          </c:dPt>
          <c:cat>
            <c:numRef>
              <c:f>'Graph 10.12'!$E$23:$N$23</c:f>
              <c:numCache/>
            </c:numRef>
          </c:cat>
          <c:val>
            <c:numRef>
              <c:f>'Graph 10.12'!$E$24:$N$24</c:f>
              <c:numCache/>
            </c:numRef>
          </c:val>
          <c:smooth val="0"/>
        </c:ser>
        <c:marker val="1"/>
        <c:axId val="4745085"/>
        <c:axId val="42705766"/>
      </c:lineChart>
      <c:catAx>
        <c:axId val="4745085"/>
        <c:scaling>
          <c:orientation val="minMax"/>
        </c:scaling>
        <c:axPos val="b"/>
        <c:delete val="0"/>
        <c:numFmt formatCode="General" sourceLinked="1"/>
        <c:majorTickMark val="none"/>
        <c:minorTickMark val="none"/>
        <c:tickLblPos val="nextTo"/>
        <c:crossAx val="42705766"/>
        <c:crosses val="autoZero"/>
        <c:auto val="1"/>
        <c:lblOffset val="100"/>
        <c:noMultiLvlLbl val="0"/>
      </c:catAx>
      <c:valAx>
        <c:axId val="42705766"/>
        <c:scaling>
          <c:orientation val="minMax"/>
          <c:max val="100"/>
        </c:scaling>
        <c:axPos val="l"/>
        <c:title>
          <c:tx>
            <c:rich>
              <a:bodyPr vert="horz" rot="0" anchor="ctr"/>
              <a:lstStyle/>
              <a:p>
                <a:pPr algn="r">
                  <a:defRPr/>
                </a:pPr>
                <a:r>
                  <a:rPr lang="en-US" cap="none" sz="800" b="0" i="1" u="none" baseline="0">
                    <a:latin typeface="Arial"/>
                    <a:ea typeface="Arial"/>
                    <a:cs typeface="Arial"/>
                  </a:rPr>
                  <a:t>% of inland freight</a:t>
                </a:r>
              </a:p>
            </c:rich>
          </c:tx>
          <c:layout>
            <c:manualLayout>
              <c:xMode val="factor"/>
              <c:yMode val="factor"/>
              <c:x val="0.03425"/>
              <c:y val="0.1595"/>
            </c:manualLayout>
          </c:layout>
          <c:overlay val="0"/>
          <c:spPr>
            <a:noFill/>
            <a:ln>
              <a:noFill/>
            </a:ln>
          </c:spPr>
        </c:title>
        <c:majorGridlines/>
        <c:delete val="0"/>
        <c:numFmt formatCode="??0" sourceLinked="0"/>
        <c:majorTickMark val="none"/>
        <c:minorTickMark val="none"/>
        <c:tickLblPos val="nextTo"/>
        <c:spPr>
          <a:ln w="3175">
            <a:noFill/>
          </a:ln>
        </c:spPr>
        <c:crossAx val="4745085"/>
        <c:crosses val="max"/>
        <c:crossBetween val="between"/>
        <c:dispUnits/>
        <c:majorUnit val="20"/>
      </c:valAx>
      <c:spPr>
        <a:noFill/>
        <a:ln>
          <a:noFill/>
        </a:ln>
      </c:spPr>
    </c:plotArea>
    <c:legend>
      <c:legendPos val="t"/>
      <c:layout>
        <c:manualLayout>
          <c:xMode val="edge"/>
          <c:yMode val="edge"/>
          <c:x val="0"/>
          <c:y val="0"/>
          <c:w val="0.34525"/>
          <c:h val="0.094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8"/>
          <c:w val="1"/>
          <c:h val="0.932"/>
        </c:manualLayout>
      </c:layout>
      <c:lineChart>
        <c:grouping val="standard"/>
        <c:varyColors val="0"/>
        <c:ser>
          <c:idx val="1"/>
          <c:order val="0"/>
          <c:tx>
            <c:strRef>
              <c:f>'Graph 10.14'!$A$27</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10.14'!$D$25:$M$25</c:f>
              <c:numCache/>
            </c:numRef>
          </c:cat>
          <c:val>
            <c:numRef>
              <c:f>'Graph 10.14'!$D$27:$M$27</c:f>
              <c:numCache/>
            </c:numRef>
          </c:val>
          <c:smooth val="0"/>
        </c:ser>
        <c:ser>
          <c:idx val="0"/>
          <c:order val="1"/>
          <c:tx>
            <c:strRef>
              <c:f>'Graph 10.14'!$A$26</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dPt>
            <c:idx val="9"/>
            <c:spPr>
              <a:ln w="12700">
                <a:solidFill>
                  <a:srgbClr val="800000"/>
                </a:solidFill>
              </a:ln>
            </c:spPr>
            <c:marker>
              <c:size val="5"/>
              <c:spPr>
                <a:solidFill>
                  <a:srgbClr val="800000"/>
                </a:solidFill>
                <a:ln>
                  <a:solidFill>
                    <a:srgbClr val="800000"/>
                  </a:solidFill>
                </a:ln>
              </c:spPr>
            </c:marker>
          </c:dPt>
          <c:cat>
            <c:numRef>
              <c:f>'Graph 10.14'!$D$25:$M$25</c:f>
              <c:numCache/>
            </c:numRef>
          </c:cat>
          <c:val>
            <c:numRef>
              <c:f>'Graph 10.14'!$D$26:$M$26</c:f>
              <c:numCache/>
            </c:numRef>
          </c:val>
          <c:smooth val="0"/>
        </c:ser>
        <c:marker val="1"/>
        <c:axId val="48807575"/>
        <c:axId val="36614992"/>
      </c:lineChart>
      <c:catAx>
        <c:axId val="48807575"/>
        <c:scaling>
          <c:orientation val="minMax"/>
        </c:scaling>
        <c:axPos val="b"/>
        <c:delete val="0"/>
        <c:numFmt formatCode="General" sourceLinked="1"/>
        <c:majorTickMark val="none"/>
        <c:minorTickMark val="none"/>
        <c:tickLblPos val="nextTo"/>
        <c:crossAx val="36614992"/>
        <c:crosses val="autoZero"/>
        <c:auto val="1"/>
        <c:lblOffset val="100"/>
        <c:noMultiLvlLbl val="0"/>
      </c:catAx>
      <c:valAx>
        <c:axId val="36614992"/>
        <c:scaling>
          <c:orientation val="minMax"/>
        </c:scaling>
        <c:axPos val="l"/>
        <c:title>
          <c:tx>
            <c:rich>
              <a:bodyPr vert="horz" rot="0" anchor="ctr"/>
              <a:lstStyle/>
              <a:p>
                <a:pPr algn="ctr">
                  <a:defRPr/>
                </a:pPr>
                <a:r>
                  <a:rPr lang="en-US" cap="none" sz="800" b="0" i="1" u="none" baseline="0">
                    <a:latin typeface="Arial"/>
                    <a:ea typeface="Arial"/>
                    <a:cs typeface="Arial"/>
                  </a:rPr>
                  <a:t>1995=100</a:t>
                </a:r>
              </a:p>
            </c:rich>
          </c:tx>
          <c:layout>
            <c:manualLayout>
              <c:xMode val="factor"/>
              <c:yMode val="factor"/>
              <c:x val="0.0295"/>
              <c:y val="0.16375"/>
            </c:manualLayout>
          </c:layout>
          <c:overlay val="0"/>
          <c:spPr>
            <a:noFill/>
            <a:ln>
              <a:noFill/>
            </a:ln>
          </c:spPr>
        </c:title>
        <c:majorGridlines/>
        <c:delete val="0"/>
        <c:numFmt formatCode="??0" sourceLinked="0"/>
        <c:majorTickMark val="none"/>
        <c:minorTickMark val="none"/>
        <c:tickLblPos val="nextTo"/>
        <c:spPr>
          <a:ln w="3175">
            <a:noFill/>
          </a:ln>
        </c:spPr>
        <c:crossAx val="48807575"/>
        <c:crosses val="max"/>
        <c:crossBetween val="between"/>
        <c:dispUnits/>
      </c:valAx>
      <c:spPr>
        <a:noFill/>
        <a:ln>
          <a:noFill/>
        </a:ln>
      </c:spPr>
    </c:plotArea>
    <c:legend>
      <c:legendPos val="r"/>
      <c:layout>
        <c:manualLayout>
          <c:xMode val="edge"/>
          <c:yMode val="edge"/>
          <c:x val="0"/>
          <c:y val="0"/>
          <c:w val="0.49575"/>
          <c:h val="0.097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225"/>
          <c:w val="1"/>
          <c:h val="0.87775"/>
        </c:manualLayout>
      </c:layout>
      <c:lineChart>
        <c:grouping val="standard"/>
        <c:varyColors val="0"/>
        <c:ser>
          <c:idx val="4"/>
          <c:order val="0"/>
          <c:tx>
            <c:strRef>
              <c:f>'Table &amp; Graph 1.15'!$G$36</c:f>
              <c:strCache>
                <c:ptCount val="1"/>
                <c:pt idx="0">
                  <c:v>20 Russian rouble</c:v>
                </c:pt>
              </c:strCache>
            </c:strRef>
          </c:tx>
          <c:extLst>
            <c:ext xmlns:c14="http://schemas.microsoft.com/office/drawing/2007/8/2/chart" uri="{6F2FDCE9-48DA-4B69-8628-5D25D57E5C99}">
              <c14:invertSolidFillFmt>
                <c14:spPr>
                  <a:solidFill>
                    <a:srgbClr val="000000"/>
                  </a:solidFill>
                </c14:spPr>
              </c14:invertSolidFillFmt>
            </c:ext>
          </c:extLst>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1.15'!$G$37:$G$45</c:f>
              <c:numCache>
                <c:ptCount val="9"/>
                <c:pt idx="0">
                  <c:v>0</c:v>
                </c:pt>
                <c:pt idx="1">
                  <c:v>0</c:v>
                </c:pt>
                <c:pt idx="2">
                  <c:v>0</c:v>
                </c:pt>
                <c:pt idx="3">
                  <c:v>0</c:v>
                </c:pt>
                <c:pt idx="4">
                  <c:v>0</c:v>
                </c:pt>
                <c:pt idx="5">
                  <c:v>0</c:v>
                </c:pt>
                <c:pt idx="6">
                  <c:v>0</c:v>
                </c:pt>
                <c:pt idx="7">
                  <c:v>0</c:v>
                </c:pt>
                <c:pt idx="8">
                  <c:v>0</c:v>
                </c:pt>
              </c:numCache>
            </c:numRef>
          </c:val>
          <c:smooth val="0"/>
        </c:ser>
        <c:ser>
          <c:idx val="2"/>
          <c:order val="1"/>
          <c:tx>
            <c:strRef>
              <c:f>'Table &amp; Graph 1.15'!$C$36</c:f>
              <c:strCache>
                <c:ptCount val="1"/>
                <c:pt idx="0">
                  <c:v>100 Japanese yen</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800000"/>
                </a:solidFill>
              </a:ln>
            </c:spPr>
          </c:marker>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1.15'!$C$37:$C$45</c:f>
              <c:numCache>
                <c:ptCount val="9"/>
                <c:pt idx="0">
                  <c:v>0</c:v>
                </c:pt>
                <c:pt idx="1">
                  <c:v>0</c:v>
                </c:pt>
                <c:pt idx="2">
                  <c:v>0</c:v>
                </c:pt>
                <c:pt idx="3">
                  <c:v>0</c:v>
                </c:pt>
                <c:pt idx="4">
                  <c:v>0</c:v>
                </c:pt>
                <c:pt idx="5">
                  <c:v>0</c:v>
                </c:pt>
                <c:pt idx="6">
                  <c:v>0</c:v>
                </c:pt>
                <c:pt idx="7">
                  <c:v>0</c:v>
                </c:pt>
                <c:pt idx="8">
                  <c:v>0</c:v>
                </c:pt>
              </c:numCache>
            </c:numRef>
          </c:val>
          <c:smooth val="0"/>
        </c:ser>
        <c:ser>
          <c:idx val="0"/>
          <c:order val="2"/>
          <c:tx>
            <c:strRef>
              <c:f>'Table &amp; Graph 1.15'!$B$4</c:f>
              <c:strCache>
                <c:ptCount val="1"/>
                <c:pt idx="0">
                  <c:v>US dollar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1.15'!$B$5:$B$13</c:f>
              <c:numCache>
                <c:ptCount val="9"/>
                <c:pt idx="0">
                  <c:v>0</c:v>
                </c:pt>
                <c:pt idx="1">
                  <c:v>0</c:v>
                </c:pt>
                <c:pt idx="2">
                  <c:v>0</c:v>
                </c:pt>
                <c:pt idx="3">
                  <c:v>0</c:v>
                </c:pt>
                <c:pt idx="4">
                  <c:v>0</c:v>
                </c:pt>
                <c:pt idx="5">
                  <c:v>0</c:v>
                </c:pt>
                <c:pt idx="6">
                  <c:v>0</c:v>
                </c:pt>
                <c:pt idx="7">
                  <c:v>0</c:v>
                </c:pt>
                <c:pt idx="8">
                  <c:v>0</c:v>
                </c:pt>
              </c:numCache>
            </c:numRef>
          </c:val>
          <c:smooth val="0"/>
        </c:ser>
        <c:ser>
          <c:idx val="1"/>
          <c:order val="3"/>
          <c:tx>
            <c:strRef>
              <c:f>'Table &amp; Graph 1.15'!$C$4</c:f>
              <c:strCache>
                <c:ptCount val="1"/>
                <c:pt idx="0">
                  <c:v>Pound sterling</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1.15'!$C$5:$C$13</c:f>
              <c:numCache>
                <c:ptCount val="9"/>
                <c:pt idx="0">
                  <c:v>0</c:v>
                </c:pt>
                <c:pt idx="1">
                  <c:v>0</c:v>
                </c:pt>
                <c:pt idx="2">
                  <c:v>0</c:v>
                </c:pt>
                <c:pt idx="3">
                  <c:v>0</c:v>
                </c:pt>
                <c:pt idx="4">
                  <c:v>0</c:v>
                </c:pt>
                <c:pt idx="5">
                  <c:v>0</c:v>
                </c:pt>
                <c:pt idx="6">
                  <c:v>0</c:v>
                </c:pt>
                <c:pt idx="7">
                  <c:v>0</c:v>
                </c:pt>
                <c:pt idx="8">
                  <c:v>0</c:v>
                </c:pt>
              </c:numCache>
            </c:numRef>
          </c:val>
          <c:smooth val="0"/>
        </c:ser>
        <c:ser>
          <c:idx val="3"/>
          <c:order val="4"/>
          <c:tx>
            <c:strRef>
              <c:f>'Table &amp; Graph 1.15'!$E$36</c:f>
              <c:strCache>
                <c:ptCount val="1"/>
                <c:pt idx="0">
                  <c:v>10 Chinese yuan renminbi</c:v>
                </c:pt>
              </c:strCache>
            </c:strRef>
          </c:tx>
          <c:extLst>
            <c:ext xmlns:c14="http://schemas.microsoft.com/office/drawing/2007/8/2/chart" uri="{6F2FDCE9-48DA-4B69-8628-5D25D57E5C99}">
              <c14:invertSolidFillFmt>
                <c14:spPr>
                  <a:solidFill>
                    <a:srgbClr val="000000"/>
                  </a:solidFill>
                </c14:spPr>
              </c14:invertSolidFillFmt>
            </c:ext>
          </c:extLst>
          <c:dPt>
            <c:idx val="1"/>
            <c:spPr>
              <a:ln w="3175">
                <a:noFill/>
              </a:ln>
            </c:spPr>
            <c:marker>
              <c:symbol val="none"/>
            </c:marker>
          </c:dPt>
          <c:dPt>
            <c:idx val="2"/>
            <c:spPr>
              <a:ln w="3175">
                <a:noFill/>
              </a:ln>
            </c:spPr>
            <c:marker>
              <c:symbol val="auto"/>
            </c:marker>
          </c:dPt>
          <c:cat>
            <c:numRef>
              <c:f>'Table &amp; Graph 1.15'!$A$37:$A$45</c:f>
              <c:numCache>
                <c:ptCount val="9"/>
                <c:pt idx="0">
                  <c:v>0</c:v>
                </c:pt>
                <c:pt idx="1">
                  <c:v>0</c:v>
                </c:pt>
                <c:pt idx="2">
                  <c:v>0</c:v>
                </c:pt>
                <c:pt idx="3">
                  <c:v>0</c:v>
                </c:pt>
                <c:pt idx="4">
                  <c:v>0</c:v>
                </c:pt>
                <c:pt idx="5">
                  <c:v>0</c:v>
                </c:pt>
                <c:pt idx="6">
                  <c:v>0</c:v>
                </c:pt>
                <c:pt idx="7">
                  <c:v>0</c:v>
                </c:pt>
                <c:pt idx="8">
                  <c:v>0</c:v>
                </c:pt>
              </c:numCache>
            </c:numRef>
          </c:cat>
          <c:val>
            <c:numRef>
              <c:f>'Table &amp; Graph 1.15'!$E$37:$E$45</c:f>
              <c:numCache>
                <c:ptCount val="9"/>
                <c:pt idx="0">
                  <c:v>0</c:v>
                </c:pt>
                <c:pt idx="1">
                  <c:v>0</c:v>
                </c:pt>
                <c:pt idx="2">
                  <c:v>0</c:v>
                </c:pt>
                <c:pt idx="3">
                  <c:v>0</c:v>
                </c:pt>
                <c:pt idx="4">
                  <c:v>0</c:v>
                </c:pt>
                <c:pt idx="5">
                  <c:v>0</c:v>
                </c:pt>
                <c:pt idx="6">
                  <c:v>0</c:v>
                </c:pt>
                <c:pt idx="7">
                  <c:v>0</c:v>
                </c:pt>
                <c:pt idx="8">
                  <c:v>0</c:v>
                </c:pt>
              </c:numCache>
            </c:numRef>
          </c:val>
          <c:smooth val="0"/>
        </c:ser>
        <c:marker val="1"/>
        <c:axId val="28607987"/>
        <c:axId val="56145292"/>
      </c:lineChart>
      <c:catAx>
        <c:axId val="28607987"/>
        <c:scaling>
          <c:orientation val="minMax"/>
        </c:scaling>
        <c:axPos val="b"/>
        <c:delete val="0"/>
        <c:numFmt formatCode="General" sourceLinked="1"/>
        <c:majorTickMark val="none"/>
        <c:minorTickMark val="none"/>
        <c:tickLblPos val="nextTo"/>
        <c:crossAx val="56145292"/>
        <c:crosses val="autoZero"/>
        <c:auto val="1"/>
        <c:lblOffset val="100"/>
        <c:noMultiLvlLbl val="0"/>
      </c:catAx>
      <c:valAx>
        <c:axId val="56145292"/>
        <c:scaling>
          <c:orientation val="minMax"/>
        </c:scaling>
        <c:axPos val="l"/>
        <c:title>
          <c:tx>
            <c:rich>
              <a:bodyPr vert="horz" rot="0" anchor="ctr"/>
              <a:lstStyle/>
              <a:p>
                <a:pPr algn="ctr">
                  <a:defRPr/>
                </a:pPr>
                <a:r>
                  <a:rPr lang="en-US" cap="none" sz="800" b="0" i="1" u="none" baseline="0">
                    <a:latin typeface="Arial"/>
                    <a:ea typeface="Arial"/>
                    <a:cs typeface="Arial"/>
                  </a:rPr>
                  <a:t>value of €1</a:t>
                </a:r>
              </a:p>
            </c:rich>
          </c:tx>
          <c:layout>
            <c:manualLayout>
              <c:xMode val="factor"/>
              <c:yMode val="factor"/>
              <c:x val="0.02825"/>
              <c:y val="0.15625"/>
            </c:manualLayout>
          </c:layout>
          <c:overlay val="0"/>
          <c:spPr>
            <a:noFill/>
            <a:ln>
              <a:noFill/>
            </a:ln>
          </c:spPr>
        </c:title>
        <c:majorGridlines/>
        <c:delete val="0"/>
        <c:numFmt formatCode="?0.00" sourceLinked="0"/>
        <c:majorTickMark val="none"/>
        <c:minorTickMark val="none"/>
        <c:tickLblPos val="nextTo"/>
        <c:spPr>
          <a:ln w="3175">
            <a:noFill/>
          </a:ln>
        </c:spPr>
        <c:crossAx val="28607987"/>
        <c:crosses val="max"/>
        <c:crossBetween val="between"/>
        <c:dispUnits/>
      </c:valAx>
      <c:spPr>
        <a:noFill/>
        <a:ln>
          <a:noFill/>
        </a:ln>
      </c:spPr>
    </c:plotArea>
    <c:legend>
      <c:legendPos val="r"/>
      <c:layout>
        <c:manualLayout>
          <c:xMode val="edge"/>
          <c:yMode val="edge"/>
          <c:x val="0"/>
          <c:y val="0"/>
          <c:w val="0.74525"/>
          <c:h val="0.15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2"/>
          <c:w val="1"/>
          <c:h val="0.858"/>
        </c:manualLayout>
      </c:layout>
      <c:lineChart>
        <c:grouping val="standard"/>
        <c:varyColors val="0"/>
        <c:ser>
          <c:idx val="0"/>
          <c:order val="0"/>
          <c:tx>
            <c:strRef>
              <c:f>'Graph 1.17'!$A$25</c:f>
              <c:strCache>
                <c:ptCount val="1"/>
                <c:pt idx="0">
                  <c:v>Euro-zone (12 countries)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1.17'!$D$24:$M$24</c:f>
              <c:numCache/>
            </c:numRef>
          </c:cat>
          <c:val>
            <c:numRef>
              <c:f>'Graph 1.17'!$D$25:$M$25</c:f>
              <c:numCache/>
            </c:numRef>
          </c:val>
          <c:smooth val="0"/>
        </c:ser>
        <c:marker val="1"/>
        <c:axId val="35545581"/>
        <c:axId val="51474774"/>
      </c:lineChart>
      <c:catAx>
        <c:axId val="35545581"/>
        <c:scaling>
          <c:orientation val="minMax"/>
        </c:scaling>
        <c:axPos val="b"/>
        <c:delete val="0"/>
        <c:numFmt formatCode="General" sourceLinked="1"/>
        <c:majorTickMark val="none"/>
        <c:minorTickMark val="none"/>
        <c:tickLblPos val="nextTo"/>
        <c:crossAx val="51474774"/>
        <c:crosses val="autoZero"/>
        <c:auto val="1"/>
        <c:lblOffset val="100"/>
        <c:noMultiLvlLbl val="0"/>
      </c:catAx>
      <c:valAx>
        <c:axId val="51474774"/>
        <c:scaling>
          <c:orientation val="minMax"/>
        </c:scaling>
        <c:axPos val="l"/>
        <c:title>
          <c:tx>
            <c:rich>
              <a:bodyPr vert="horz" rot="0" anchor="ctr"/>
              <a:lstStyle/>
              <a:p>
                <a:pPr algn="r">
                  <a:defRPr/>
                </a:pPr>
                <a:r>
                  <a:rPr lang="en-US" cap="none" sz="750" b="0" i="1" u="none" baseline="0">
                    <a:latin typeface="Arial"/>
                    <a:ea typeface="Arial"/>
                    <a:cs typeface="Arial"/>
                  </a:rPr>
                  <a:t>co-efficent of variation of annual interest rates</a:t>
                </a:r>
              </a:p>
            </c:rich>
          </c:tx>
          <c:layout>
            <c:manualLayout>
              <c:xMode val="factor"/>
              <c:yMode val="factor"/>
              <c:x val="0.04575"/>
              <c:y val="0.161"/>
            </c:manualLayout>
          </c:layout>
          <c:overlay val="0"/>
          <c:spPr>
            <a:noFill/>
            <a:ln>
              <a:noFill/>
            </a:ln>
          </c:spPr>
        </c:title>
        <c:majorGridlines/>
        <c:delete val="0"/>
        <c:numFmt formatCode="??0" sourceLinked="0"/>
        <c:majorTickMark val="none"/>
        <c:minorTickMark val="none"/>
        <c:tickLblPos val="nextTo"/>
        <c:spPr>
          <a:ln w="3175">
            <a:noFill/>
          </a:ln>
        </c:spPr>
        <c:crossAx val="35545581"/>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94875"/>
        </c:manualLayout>
      </c:layout>
      <c:lineChart>
        <c:grouping val="standard"/>
        <c:varyColors val="0"/>
        <c:ser>
          <c:idx val="0"/>
          <c:order val="0"/>
          <c:tx>
            <c:strRef>
              <c:f>'Graph 1.19'!$A$27</c:f>
              <c:strCache>
                <c:ptCount val="1"/>
                <c:pt idx="0">
                  <c:v>EU 27</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1.19'!$D$26:$M$26</c:f>
              <c:numCache>
                <c:ptCount val="10"/>
                <c:pt idx="0">
                  <c:v>0</c:v>
                </c:pt>
                <c:pt idx="1">
                  <c:v>0</c:v>
                </c:pt>
                <c:pt idx="2">
                  <c:v>0</c:v>
                </c:pt>
                <c:pt idx="3">
                  <c:v>0</c:v>
                </c:pt>
                <c:pt idx="4">
                  <c:v>0</c:v>
                </c:pt>
                <c:pt idx="5">
                  <c:v>0</c:v>
                </c:pt>
                <c:pt idx="6">
                  <c:v>0</c:v>
                </c:pt>
                <c:pt idx="7">
                  <c:v>0</c:v>
                </c:pt>
                <c:pt idx="8">
                  <c:v>0</c:v>
                </c:pt>
                <c:pt idx="9">
                  <c:v>0</c:v>
                </c:pt>
              </c:numCache>
            </c:numRef>
          </c:cat>
          <c:val>
            <c:numRef>
              <c:f>'Graph 1.19'!$D$27:$M$27</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1.19'!$A$29</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1.19'!$D$26:$M$26</c:f>
              <c:numCache>
                <c:ptCount val="10"/>
                <c:pt idx="0">
                  <c:v>0</c:v>
                </c:pt>
                <c:pt idx="1">
                  <c:v>0</c:v>
                </c:pt>
                <c:pt idx="2">
                  <c:v>0</c:v>
                </c:pt>
                <c:pt idx="3">
                  <c:v>0</c:v>
                </c:pt>
                <c:pt idx="4">
                  <c:v>0</c:v>
                </c:pt>
                <c:pt idx="5">
                  <c:v>0</c:v>
                </c:pt>
                <c:pt idx="6">
                  <c:v>0</c:v>
                </c:pt>
                <c:pt idx="7">
                  <c:v>0</c:v>
                </c:pt>
                <c:pt idx="8">
                  <c:v>0</c:v>
                </c:pt>
                <c:pt idx="9">
                  <c:v>0</c:v>
                </c:pt>
              </c:numCache>
            </c:numRef>
          </c:cat>
          <c:val>
            <c:numRef>
              <c:f>'Graph 1.19'!$D$29:$M$29</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 1.19'!$A$28</c:f>
              <c:strCache>
                <c:ptCount val="1"/>
                <c:pt idx="0">
                  <c:v>EU 25</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numRef>
              <c:f>'Graph 1.19'!$D$26:$M$26</c:f>
              <c:numCache>
                <c:ptCount val="10"/>
                <c:pt idx="0">
                  <c:v>0</c:v>
                </c:pt>
                <c:pt idx="1">
                  <c:v>0</c:v>
                </c:pt>
                <c:pt idx="2">
                  <c:v>0</c:v>
                </c:pt>
                <c:pt idx="3">
                  <c:v>0</c:v>
                </c:pt>
                <c:pt idx="4">
                  <c:v>0</c:v>
                </c:pt>
                <c:pt idx="5">
                  <c:v>0</c:v>
                </c:pt>
                <c:pt idx="6">
                  <c:v>0</c:v>
                </c:pt>
                <c:pt idx="7">
                  <c:v>0</c:v>
                </c:pt>
                <c:pt idx="8">
                  <c:v>0</c:v>
                </c:pt>
                <c:pt idx="9">
                  <c:v>0</c:v>
                </c:pt>
              </c:numCache>
            </c:numRef>
          </c:cat>
          <c:val>
            <c:numRef>
              <c:f>'Graph 1.19'!$D$28:$M$28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0619783"/>
        <c:axId val="8707136"/>
      </c:lineChart>
      <c:catAx>
        <c:axId val="60619783"/>
        <c:scaling>
          <c:orientation val="minMax"/>
        </c:scaling>
        <c:axPos val="b"/>
        <c:delete val="0"/>
        <c:numFmt formatCode="General" sourceLinked="1"/>
        <c:majorTickMark val="none"/>
        <c:minorTickMark val="none"/>
        <c:tickLblPos val="nextTo"/>
        <c:crossAx val="8707136"/>
        <c:crosses val="autoZero"/>
        <c:auto val="1"/>
        <c:lblOffset val="100"/>
        <c:noMultiLvlLbl val="0"/>
      </c:catAx>
      <c:valAx>
        <c:axId val="8707136"/>
        <c:scaling>
          <c:orientation val="minMax"/>
          <c:max val="150"/>
          <c:min val="100"/>
        </c:scaling>
        <c:axPos val="l"/>
        <c:title>
          <c:tx>
            <c:rich>
              <a:bodyPr vert="horz" rot="0" anchor="ctr"/>
              <a:lstStyle/>
              <a:p>
                <a:pPr algn="r">
                  <a:defRPr/>
                </a:pPr>
                <a:r>
                  <a:rPr lang="en-US" cap="none" sz="800" b="0" i="1" u="none" baseline="0">
                    <a:latin typeface="Arial"/>
                    <a:ea typeface="Arial"/>
                    <a:cs typeface="Arial"/>
                  </a:rPr>
                  <a:t>1996=100</a:t>
                </a:r>
              </a:p>
            </c:rich>
          </c:tx>
          <c:layout>
            <c:manualLayout>
              <c:xMode val="factor"/>
              <c:yMode val="factor"/>
              <c:x val="0.0285"/>
              <c:y val="0.15025"/>
            </c:manualLayout>
          </c:layout>
          <c:overlay val="0"/>
          <c:spPr>
            <a:noFill/>
            <a:ln>
              <a:noFill/>
            </a:ln>
          </c:spPr>
        </c:title>
        <c:majorGridlines/>
        <c:delete val="0"/>
        <c:numFmt formatCode="??0" sourceLinked="0"/>
        <c:majorTickMark val="none"/>
        <c:minorTickMark val="none"/>
        <c:tickLblPos val="nextTo"/>
        <c:spPr>
          <a:ln w="3175">
            <a:noFill/>
          </a:ln>
        </c:spPr>
        <c:crossAx val="60619783"/>
        <c:crosses val="max"/>
        <c:crossBetween val="between"/>
        <c:dispUnits/>
        <c:majorUnit val="10"/>
      </c:valAx>
      <c:spPr>
        <a:noFill/>
        <a:ln>
          <a:noFill/>
        </a:ln>
      </c:spPr>
    </c:plotArea>
    <c:legend>
      <c:legendPos val="r"/>
      <c:layout>
        <c:manualLayout>
          <c:xMode val="edge"/>
          <c:yMode val="edge"/>
          <c:x val="0"/>
          <c:y val="0"/>
          <c:w val="0.50525"/>
          <c:h val="0.058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25"/>
          <c:w val="1"/>
          <c:h val="0.97075"/>
        </c:manualLayout>
      </c:layout>
      <c:lineChart>
        <c:grouping val="standard"/>
        <c:varyColors val="0"/>
        <c:ser>
          <c:idx val="1"/>
          <c:order val="0"/>
          <c:tx>
            <c:strRef>
              <c:f>'Graph 1.21'!$C$25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1.21'!$A$27:$A$36</c:f>
              <c:numCache>
                <c:ptCount val="10"/>
                <c:pt idx="0">
                  <c:v>0</c:v>
                </c:pt>
                <c:pt idx="1">
                  <c:v>0</c:v>
                </c:pt>
                <c:pt idx="2">
                  <c:v>0</c:v>
                </c:pt>
                <c:pt idx="3">
                  <c:v>0</c:v>
                </c:pt>
                <c:pt idx="4">
                  <c:v>0</c:v>
                </c:pt>
                <c:pt idx="5">
                  <c:v>0</c:v>
                </c:pt>
                <c:pt idx="6">
                  <c:v>0</c:v>
                </c:pt>
                <c:pt idx="7">
                  <c:v>0</c:v>
                </c:pt>
                <c:pt idx="8">
                  <c:v>0</c:v>
                </c:pt>
                <c:pt idx="9">
                  <c:v>0</c:v>
                </c:pt>
              </c:numCache>
            </c:numRef>
          </c:cat>
          <c:val>
            <c:numRef>
              <c:f>'Graph 1.21'!$C$27:$C$36</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'Graph 1.21'!$B$25</c:f>
              <c:strCache>
                <c:ptCount val="1"/>
                <c:pt idx="0">
                  <c:v>EU 27=100</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0000"/>
                </a:solidFill>
              </a:ln>
            </c:spPr>
            <c:marker>
              <c:symbol val="none"/>
            </c:marker>
          </c:dPt>
          <c:dPt>
            <c:idx val="1"/>
            <c:spPr>
              <a:ln w="25400">
                <a:solidFill>
                  <a:srgbClr val="800000"/>
                </a:solidFill>
              </a:ln>
            </c:spPr>
            <c:marker>
              <c:symbol val="none"/>
            </c:marker>
          </c:dPt>
          <c:cat>
            <c:numRef>
              <c:f>'Graph 1.21'!$A$27:$A$36</c:f>
              <c:numCache>
                <c:ptCount val="10"/>
                <c:pt idx="0">
                  <c:v>0</c:v>
                </c:pt>
                <c:pt idx="1">
                  <c:v>0</c:v>
                </c:pt>
                <c:pt idx="2">
                  <c:v>0</c:v>
                </c:pt>
                <c:pt idx="3">
                  <c:v>0</c:v>
                </c:pt>
                <c:pt idx="4">
                  <c:v>0</c:v>
                </c:pt>
                <c:pt idx="5">
                  <c:v>0</c:v>
                </c:pt>
                <c:pt idx="6">
                  <c:v>0</c:v>
                </c:pt>
                <c:pt idx="7">
                  <c:v>0</c:v>
                </c:pt>
                <c:pt idx="8">
                  <c:v>0</c:v>
                </c:pt>
                <c:pt idx="9">
                  <c:v>0</c:v>
                </c:pt>
              </c:numCache>
            </c:numRef>
          </c:cat>
          <c:val>
            <c:numRef>
              <c:f>'Graph 1.21'!$B$27:$B$36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1255361"/>
        <c:axId val="34189386"/>
      </c:lineChart>
      <c:catAx>
        <c:axId val="11255361"/>
        <c:scaling>
          <c:orientation val="minMax"/>
        </c:scaling>
        <c:axPos val="b"/>
        <c:delete val="0"/>
        <c:numFmt formatCode="General" sourceLinked="1"/>
        <c:majorTickMark val="none"/>
        <c:minorTickMark val="none"/>
        <c:tickLblPos val="nextTo"/>
        <c:crossAx val="34189386"/>
        <c:crosses val="autoZero"/>
        <c:auto val="1"/>
        <c:lblOffset val="100"/>
        <c:noMultiLvlLbl val="0"/>
      </c:catAx>
      <c:valAx>
        <c:axId val="34189386"/>
        <c:scaling>
          <c:orientation val="minMax"/>
          <c:max val="135"/>
          <c:min val="75"/>
        </c:scaling>
        <c:axPos val="l"/>
        <c:majorGridlines/>
        <c:delete val="0"/>
        <c:numFmt formatCode="??0" sourceLinked="0"/>
        <c:majorTickMark val="none"/>
        <c:minorTickMark val="none"/>
        <c:tickLblPos val="nextTo"/>
        <c:spPr>
          <a:ln w="3175">
            <a:noFill/>
          </a:ln>
        </c:spPr>
        <c:crossAx val="11255361"/>
        <c:crosses val="max"/>
        <c:crossBetween val="between"/>
        <c:dispUnits/>
        <c:majorUnit val="10"/>
      </c:valAx>
      <c:spPr>
        <a:noFill/>
        <a:ln>
          <a:noFill/>
        </a:ln>
      </c:spPr>
    </c:plotArea>
    <c:legend>
      <c:legendPos val="r"/>
      <c:layout>
        <c:manualLayout>
          <c:xMode val="edge"/>
          <c:yMode val="edge"/>
          <c:x val="0"/>
          <c:y val="0"/>
          <c:w val="0.3555"/>
          <c:h val="0.058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
          <c:w val="1"/>
          <c:h val="0.845"/>
        </c:manualLayout>
      </c:layout>
      <c:barChart>
        <c:barDir val="col"/>
        <c:grouping val="clustered"/>
        <c:varyColors val="0"/>
        <c:ser>
          <c:idx val="1"/>
          <c:order val="0"/>
          <c:tx>
            <c:strRef>
              <c:f>'Graph 2.1'!$L$2</c:f>
              <c:strCache>
                <c:ptCount val="1"/>
                <c:pt idx="0">
                  <c:v>Males</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2.1'!$J$6:$J$15</c:f>
              <c:numCache>
                <c:ptCount val="10"/>
                <c:pt idx="0">
                  <c:v>0</c:v>
                </c:pt>
                <c:pt idx="1">
                  <c:v>0</c:v>
                </c:pt>
                <c:pt idx="2">
                  <c:v>0</c:v>
                </c:pt>
                <c:pt idx="3">
                  <c:v>0</c:v>
                </c:pt>
                <c:pt idx="4">
                  <c:v>0</c:v>
                </c:pt>
                <c:pt idx="5">
                  <c:v>0</c:v>
                </c:pt>
                <c:pt idx="6">
                  <c:v>0</c:v>
                </c:pt>
                <c:pt idx="7">
                  <c:v>0</c:v>
                </c:pt>
                <c:pt idx="8">
                  <c:v>0</c:v>
                </c:pt>
                <c:pt idx="9">
                  <c:v>0</c:v>
                </c:pt>
              </c:numCache>
            </c:numRef>
          </c:cat>
          <c:val>
            <c:numRef>
              <c:f>'Graph 2.1'!$L$6:$L$15</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'Graph 2.1'!$K$2</c:f>
              <c:strCache>
                <c:ptCount val="1"/>
                <c:pt idx="0">
                  <c:v>Females</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 2.1'!$J$6:$J$15</c:f>
              <c:numCache>
                <c:ptCount val="10"/>
                <c:pt idx="0">
                  <c:v>0</c:v>
                </c:pt>
                <c:pt idx="1">
                  <c:v>0</c:v>
                </c:pt>
                <c:pt idx="2">
                  <c:v>0</c:v>
                </c:pt>
                <c:pt idx="3">
                  <c:v>0</c:v>
                </c:pt>
                <c:pt idx="4">
                  <c:v>0</c:v>
                </c:pt>
                <c:pt idx="5">
                  <c:v>0</c:v>
                </c:pt>
                <c:pt idx="6">
                  <c:v>0</c:v>
                </c:pt>
                <c:pt idx="7">
                  <c:v>0</c:v>
                </c:pt>
                <c:pt idx="8">
                  <c:v>0</c:v>
                </c:pt>
                <c:pt idx="9">
                  <c:v>0</c:v>
                </c:pt>
              </c:numCache>
            </c:numRef>
          </c:cat>
          <c:val>
            <c:numRef>
              <c:f>'Graph 2.1'!$K$6:$K$15</c:f>
              <c:numCache>
                <c:ptCount val="10"/>
                <c:pt idx="0">
                  <c:v>0</c:v>
                </c:pt>
                <c:pt idx="1">
                  <c:v>0</c:v>
                </c:pt>
                <c:pt idx="2">
                  <c:v>0</c:v>
                </c:pt>
                <c:pt idx="3">
                  <c:v>0</c:v>
                </c:pt>
                <c:pt idx="4">
                  <c:v>0</c:v>
                </c:pt>
                <c:pt idx="5">
                  <c:v>0</c:v>
                </c:pt>
                <c:pt idx="6">
                  <c:v>0</c:v>
                </c:pt>
                <c:pt idx="7">
                  <c:v>0</c:v>
                </c:pt>
                <c:pt idx="8">
                  <c:v>0</c:v>
                </c:pt>
                <c:pt idx="9">
                  <c:v>0</c:v>
                </c:pt>
              </c:numCache>
            </c:numRef>
          </c:val>
        </c:ser>
        <c:axId val="39269019"/>
        <c:axId val="17876852"/>
      </c:barChart>
      <c:catAx>
        <c:axId val="39269019"/>
        <c:scaling>
          <c:orientation val="minMax"/>
        </c:scaling>
        <c:axPos val="b"/>
        <c:delete val="0"/>
        <c:numFmt formatCode="General" sourceLinked="1"/>
        <c:majorTickMark val="none"/>
        <c:minorTickMark val="none"/>
        <c:tickLblPos val="nextTo"/>
        <c:crossAx val="17876852"/>
        <c:crosses val="autoZero"/>
        <c:auto val="1"/>
        <c:lblOffset val="100"/>
        <c:noMultiLvlLbl val="0"/>
      </c:catAx>
      <c:valAx>
        <c:axId val="17876852"/>
        <c:scaling>
          <c:orientation val="minMax"/>
        </c:scaling>
        <c:axPos val="l"/>
        <c:title>
          <c:tx>
            <c:rich>
              <a:bodyPr vert="horz" rot="0" anchor="ctr"/>
              <a:lstStyle/>
              <a:p>
                <a:pPr algn="r">
                  <a:defRPr/>
                </a:pPr>
                <a:r>
                  <a:rPr lang="en-US" cap="none" sz="800" b="0" i="1" u="none" baseline="0">
                    <a:latin typeface="Arial"/>
                    <a:ea typeface="Arial"/>
                    <a:cs typeface="Arial"/>
                  </a:rPr>
                  <a:t>per 1,000 population aged 20-29</a:t>
                </a:r>
              </a:p>
            </c:rich>
          </c:tx>
          <c:layout>
            <c:manualLayout>
              <c:xMode val="factor"/>
              <c:yMode val="factor"/>
              <c:x val="0.044"/>
              <c:y val="0.16075"/>
            </c:manualLayout>
          </c:layout>
          <c:overlay val="0"/>
          <c:spPr>
            <a:noFill/>
            <a:ln>
              <a:noFill/>
            </a:ln>
          </c:spPr>
        </c:title>
        <c:majorGridlines/>
        <c:delete val="0"/>
        <c:numFmt formatCode="0" sourceLinked="0"/>
        <c:majorTickMark val="none"/>
        <c:minorTickMark val="none"/>
        <c:tickLblPos val="nextTo"/>
        <c:spPr>
          <a:ln w="3175">
            <a:noFill/>
          </a:ln>
        </c:spPr>
        <c:crossAx val="39269019"/>
        <c:crosses val="max"/>
        <c:crossBetween val="between"/>
        <c:dispUnits/>
      </c:valAx>
      <c:spPr>
        <a:noFill/>
        <a:ln>
          <a:noFill/>
        </a:ln>
      </c:spPr>
    </c:plotArea>
    <c:legend>
      <c:legendPos val="t"/>
      <c:layout>
        <c:manualLayout>
          <c:xMode val="edge"/>
          <c:yMode val="edge"/>
          <c:x val="0.01025"/>
          <c:y val="0.0405"/>
          <c:w val="0.2925"/>
          <c:h val="0.084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133350</xdr:colOff>
      <xdr:row>21</xdr:row>
      <xdr:rowOff>0</xdr:rowOff>
    </xdr:to>
    <xdr:graphicFrame>
      <xdr:nvGraphicFramePr>
        <xdr:cNvPr id="1" name="Chart 1"/>
        <xdr:cNvGraphicFramePr/>
      </xdr:nvGraphicFramePr>
      <xdr:xfrm>
        <a:off x="0" y="209550"/>
        <a:ext cx="4714875" cy="2790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56</xdr:row>
      <xdr:rowOff>76200</xdr:rowOff>
    </xdr:from>
    <xdr:to>
      <xdr:col>6</xdr:col>
      <xdr:colOff>457200</xdr:colOff>
      <xdr:row>73</xdr:row>
      <xdr:rowOff>114300</xdr:rowOff>
    </xdr:to>
    <xdr:graphicFrame>
      <xdr:nvGraphicFramePr>
        <xdr:cNvPr id="1" name="Chart 1"/>
        <xdr:cNvGraphicFramePr/>
      </xdr:nvGraphicFramePr>
      <xdr:xfrm>
        <a:off x="85725" y="8648700"/>
        <a:ext cx="4419600" cy="2790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xdr:row>
      <xdr:rowOff>0</xdr:rowOff>
    </xdr:from>
    <xdr:to>
      <xdr:col>7</xdr:col>
      <xdr:colOff>104775</xdr:colOff>
      <xdr:row>18</xdr:row>
      <xdr:rowOff>123825</xdr:rowOff>
    </xdr:to>
    <xdr:graphicFrame>
      <xdr:nvGraphicFramePr>
        <xdr:cNvPr id="2" name="Chart 2"/>
        <xdr:cNvGraphicFramePr/>
      </xdr:nvGraphicFramePr>
      <xdr:xfrm>
        <a:off x="9525" y="142875"/>
        <a:ext cx="4752975" cy="25527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133350</xdr:rowOff>
    </xdr:from>
    <xdr:to>
      <xdr:col>7</xdr:col>
      <xdr:colOff>600075</xdr:colOff>
      <xdr:row>20</xdr:row>
      <xdr:rowOff>19050</xdr:rowOff>
    </xdr:to>
    <xdr:graphicFrame>
      <xdr:nvGraphicFramePr>
        <xdr:cNvPr id="1" name="Chart 1"/>
        <xdr:cNvGraphicFramePr/>
      </xdr:nvGraphicFramePr>
      <xdr:xfrm>
        <a:off x="142875" y="295275"/>
        <a:ext cx="4724400" cy="2962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152400</xdr:rowOff>
    </xdr:from>
    <xdr:to>
      <xdr:col>6</xdr:col>
      <xdr:colOff>9525</xdr:colOff>
      <xdr:row>37</xdr:row>
      <xdr:rowOff>142875</xdr:rowOff>
    </xdr:to>
    <xdr:graphicFrame>
      <xdr:nvGraphicFramePr>
        <xdr:cNvPr id="1" name="Chart 1"/>
        <xdr:cNvGraphicFramePr/>
      </xdr:nvGraphicFramePr>
      <xdr:xfrm>
        <a:off x="295275" y="152400"/>
        <a:ext cx="3371850" cy="5981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9525</xdr:rowOff>
    </xdr:from>
    <xdr:to>
      <xdr:col>11</xdr:col>
      <xdr:colOff>457200</xdr:colOff>
      <xdr:row>16</xdr:row>
      <xdr:rowOff>133350</xdr:rowOff>
    </xdr:to>
    <xdr:graphicFrame>
      <xdr:nvGraphicFramePr>
        <xdr:cNvPr id="1" name="Chart 1"/>
        <xdr:cNvGraphicFramePr/>
      </xdr:nvGraphicFramePr>
      <xdr:xfrm>
        <a:off x="2981325" y="9525"/>
        <a:ext cx="4352925" cy="25336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6</xdr:col>
      <xdr:colOff>152400</xdr:colOff>
      <xdr:row>42</xdr:row>
      <xdr:rowOff>38100</xdr:rowOff>
    </xdr:to>
    <xdr:graphicFrame>
      <xdr:nvGraphicFramePr>
        <xdr:cNvPr id="1" name="Chart 1"/>
        <xdr:cNvGraphicFramePr/>
      </xdr:nvGraphicFramePr>
      <xdr:xfrm>
        <a:off x="666750" y="219075"/>
        <a:ext cx="2905125" cy="5867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133350</xdr:rowOff>
    </xdr:from>
    <xdr:to>
      <xdr:col>7</xdr:col>
      <xdr:colOff>600075</xdr:colOff>
      <xdr:row>20</xdr:row>
      <xdr:rowOff>133350</xdr:rowOff>
    </xdr:to>
    <xdr:graphicFrame>
      <xdr:nvGraphicFramePr>
        <xdr:cNvPr id="1" name="Chart 1"/>
        <xdr:cNvGraphicFramePr/>
      </xdr:nvGraphicFramePr>
      <xdr:xfrm>
        <a:off x="200025" y="276225"/>
        <a:ext cx="4676775" cy="27146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7</xdr:col>
      <xdr:colOff>438150</xdr:colOff>
      <xdr:row>16</xdr:row>
      <xdr:rowOff>28575</xdr:rowOff>
    </xdr:to>
    <xdr:graphicFrame>
      <xdr:nvGraphicFramePr>
        <xdr:cNvPr id="1" name="Chart 1"/>
        <xdr:cNvGraphicFramePr/>
      </xdr:nvGraphicFramePr>
      <xdr:xfrm>
        <a:off x="76200" y="142875"/>
        <a:ext cx="4495800" cy="23050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9525</xdr:rowOff>
    </xdr:from>
    <xdr:to>
      <xdr:col>6</xdr:col>
      <xdr:colOff>438150</xdr:colOff>
      <xdr:row>18</xdr:row>
      <xdr:rowOff>38100</xdr:rowOff>
    </xdr:to>
    <xdr:graphicFrame>
      <xdr:nvGraphicFramePr>
        <xdr:cNvPr id="1" name="Chart 1"/>
        <xdr:cNvGraphicFramePr/>
      </xdr:nvGraphicFramePr>
      <xdr:xfrm>
        <a:off x="38100" y="152400"/>
        <a:ext cx="4181475" cy="27432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85725</xdr:rowOff>
    </xdr:from>
    <xdr:to>
      <xdr:col>8</xdr:col>
      <xdr:colOff>304800</xdr:colOff>
      <xdr:row>20</xdr:row>
      <xdr:rowOff>76200</xdr:rowOff>
    </xdr:to>
    <xdr:graphicFrame>
      <xdr:nvGraphicFramePr>
        <xdr:cNvPr id="1" name="Chart 1"/>
        <xdr:cNvGraphicFramePr/>
      </xdr:nvGraphicFramePr>
      <xdr:xfrm>
        <a:off x="142875" y="228600"/>
        <a:ext cx="4467225" cy="27051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7</xdr:col>
      <xdr:colOff>180975</xdr:colOff>
      <xdr:row>27</xdr:row>
      <xdr:rowOff>95250</xdr:rowOff>
    </xdr:to>
    <xdr:graphicFrame>
      <xdr:nvGraphicFramePr>
        <xdr:cNvPr id="1" name="Chart 1"/>
        <xdr:cNvGraphicFramePr/>
      </xdr:nvGraphicFramePr>
      <xdr:xfrm>
        <a:off x="9525" y="1733550"/>
        <a:ext cx="4486275" cy="2238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xdr:row>
      <xdr:rowOff>104775</xdr:rowOff>
    </xdr:from>
    <xdr:to>
      <xdr:col>7</xdr:col>
      <xdr:colOff>19050</xdr:colOff>
      <xdr:row>19</xdr:row>
      <xdr:rowOff>114300</xdr:rowOff>
    </xdr:to>
    <xdr:graphicFrame>
      <xdr:nvGraphicFramePr>
        <xdr:cNvPr id="1" name="Chart 1"/>
        <xdr:cNvGraphicFramePr/>
      </xdr:nvGraphicFramePr>
      <xdr:xfrm>
        <a:off x="19050" y="247650"/>
        <a:ext cx="4667250" cy="25812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8</xdr:col>
      <xdr:colOff>133350</xdr:colOff>
      <xdr:row>20</xdr:row>
      <xdr:rowOff>9525</xdr:rowOff>
    </xdr:to>
    <xdr:graphicFrame>
      <xdr:nvGraphicFramePr>
        <xdr:cNvPr id="1" name="Chart 1"/>
        <xdr:cNvGraphicFramePr/>
      </xdr:nvGraphicFramePr>
      <xdr:xfrm>
        <a:off x="38100" y="161925"/>
        <a:ext cx="4752975" cy="30480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9525</xdr:rowOff>
    </xdr:from>
    <xdr:to>
      <xdr:col>10</xdr:col>
      <xdr:colOff>361950</xdr:colOff>
      <xdr:row>19</xdr:row>
      <xdr:rowOff>9525</xdr:rowOff>
    </xdr:to>
    <xdr:graphicFrame>
      <xdr:nvGraphicFramePr>
        <xdr:cNvPr id="1" name="Chart 1"/>
        <xdr:cNvGraphicFramePr/>
      </xdr:nvGraphicFramePr>
      <xdr:xfrm>
        <a:off x="542925" y="152400"/>
        <a:ext cx="4714875" cy="28956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17</xdr:row>
      <xdr:rowOff>0</xdr:rowOff>
    </xdr:from>
    <xdr:to>
      <xdr:col>3</xdr:col>
      <xdr:colOff>790575</xdr:colOff>
      <xdr:row>31</xdr:row>
      <xdr:rowOff>104775</xdr:rowOff>
    </xdr:to>
    <xdr:graphicFrame>
      <xdr:nvGraphicFramePr>
        <xdr:cNvPr id="1" name="Chart 1"/>
        <xdr:cNvGraphicFramePr/>
      </xdr:nvGraphicFramePr>
      <xdr:xfrm>
        <a:off x="0" y="2457450"/>
        <a:ext cx="3914775" cy="22383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1</xdr:row>
      <xdr:rowOff>19050</xdr:rowOff>
    </xdr:from>
    <xdr:to>
      <xdr:col>9</xdr:col>
      <xdr:colOff>152400</xdr:colOff>
      <xdr:row>16</xdr:row>
      <xdr:rowOff>9525</xdr:rowOff>
    </xdr:to>
    <xdr:graphicFrame>
      <xdr:nvGraphicFramePr>
        <xdr:cNvPr id="1" name="Chart 3"/>
        <xdr:cNvGraphicFramePr/>
      </xdr:nvGraphicFramePr>
      <xdr:xfrm>
        <a:off x="2647950" y="161925"/>
        <a:ext cx="4467225" cy="25146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7</xdr:col>
      <xdr:colOff>495300</xdr:colOff>
      <xdr:row>39</xdr:row>
      <xdr:rowOff>9525</xdr:rowOff>
    </xdr:to>
    <xdr:graphicFrame>
      <xdr:nvGraphicFramePr>
        <xdr:cNvPr id="1" name="Chart 4"/>
        <xdr:cNvGraphicFramePr/>
      </xdr:nvGraphicFramePr>
      <xdr:xfrm>
        <a:off x="0" y="3067050"/>
        <a:ext cx="4686300" cy="25812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57150</xdr:rowOff>
    </xdr:from>
    <xdr:to>
      <xdr:col>7</xdr:col>
      <xdr:colOff>209550</xdr:colOff>
      <xdr:row>36</xdr:row>
      <xdr:rowOff>57150</xdr:rowOff>
    </xdr:to>
    <xdr:graphicFrame>
      <xdr:nvGraphicFramePr>
        <xdr:cNvPr id="1" name="Chart 1"/>
        <xdr:cNvGraphicFramePr/>
      </xdr:nvGraphicFramePr>
      <xdr:xfrm>
        <a:off x="9525" y="3419475"/>
        <a:ext cx="4695825" cy="25908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0</xdr:rowOff>
    </xdr:from>
    <xdr:to>
      <xdr:col>8</xdr:col>
      <xdr:colOff>76200</xdr:colOff>
      <xdr:row>34</xdr:row>
      <xdr:rowOff>142875</xdr:rowOff>
    </xdr:to>
    <xdr:graphicFrame>
      <xdr:nvGraphicFramePr>
        <xdr:cNvPr id="1" name="Chart 1"/>
        <xdr:cNvGraphicFramePr/>
      </xdr:nvGraphicFramePr>
      <xdr:xfrm>
        <a:off x="66675" y="2552700"/>
        <a:ext cx="4743450" cy="30575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0</xdr:rowOff>
    </xdr:from>
    <xdr:to>
      <xdr:col>6</xdr:col>
      <xdr:colOff>0</xdr:colOff>
      <xdr:row>40</xdr:row>
      <xdr:rowOff>0</xdr:rowOff>
    </xdr:to>
    <xdr:graphicFrame>
      <xdr:nvGraphicFramePr>
        <xdr:cNvPr id="1" name="Chart 1"/>
        <xdr:cNvGraphicFramePr/>
      </xdr:nvGraphicFramePr>
      <xdr:xfrm>
        <a:off x="476250" y="228600"/>
        <a:ext cx="3181350" cy="57816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104775</xdr:rowOff>
    </xdr:from>
    <xdr:to>
      <xdr:col>7</xdr:col>
      <xdr:colOff>323850</xdr:colOff>
      <xdr:row>17</xdr:row>
      <xdr:rowOff>38100</xdr:rowOff>
    </xdr:to>
    <xdr:graphicFrame>
      <xdr:nvGraphicFramePr>
        <xdr:cNvPr id="1" name="Chart 1"/>
        <xdr:cNvGraphicFramePr/>
      </xdr:nvGraphicFramePr>
      <xdr:xfrm>
        <a:off x="95250" y="247650"/>
        <a:ext cx="5010150" cy="22193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xdr:row>
      <xdr:rowOff>66675</xdr:rowOff>
    </xdr:from>
    <xdr:to>
      <xdr:col>7</xdr:col>
      <xdr:colOff>466725</xdr:colOff>
      <xdr:row>20</xdr:row>
      <xdr:rowOff>114300</xdr:rowOff>
    </xdr:to>
    <xdr:graphicFrame>
      <xdr:nvGraphicFramePr>
        <xdr:cNvPr id="1" name="Chart 1"/>
        <xdr:cNvGraphicFramePr/>
      </xdr:nvGraphicFramePr>
      <xdr:xfrm>
        <a:off x="57150" y="352425"/>
        <a:ext cx="4676775"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xdr:row>
      <xdr:rowOff>0</xdr:rowOff>
    </xdr:from>
    <xdr:to>
      <xdr:col>10</xdr:col>
      <xdr:colOff>457200</xdr:colOff>
      <xdr:row>19</xdr:row>
      <xdr:rowOff>28575</xdr:rowOff>
    </xdr:to>
    <xdr:graphicFrame>
      <xdr:nvGraphicFramePr>
        <xdr:cNvPr id="1" name="Chart 1"/>
        <xdr:cNvGraphicFramePr/>
      </xdr:nvGraphicFramePr>
      <xdr:xfrm>
        <a:off x="1952625" y="285750"/>
        <a:ext cx="4676775" cy="25908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76200</xdr:rowOff>
    </xdr:from>
    <xdr:to>
      <xdr:col>7</xdr:col>
      <xdr:colOff>9525</xdr:colOff>
      <xdr:row>14</xdr:row>
      <xdr:rowOff>57150</xdr:rowOff>
    </xdr:to>
    <xdr:graphicFrame>
      <xdr:nvGraphicFramePr>
        <xdr:cNvPr id="1" name="Chart 1"/>
        <xdr:cNvGraphicFramePr/>
      </xdr:nvGraphicFramePr>
      <xdr:xfrm>
        <a:off x="57150" y="219075"/>
        <a:ext cx="4371975" cy="23050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8</xdr:col>
      <xdr:colOff>600075</xdr:colOff>
      <xdr:row>37</xdr:row>
      <xdr:rowOff>66675</xdr:rowOff>
    </xdr:to>
    <xdr:graphicFrame>
      <xdr:nvGraphicFramePr>
        <xdr:cNvPr id="1" name="Chart 1"/>
        <xdr:cNvGraphicFramePr/>
      </xdr:nvGraphicFramePr>
      <xdr:xfrm>
        <a:off x="371475" y="2924175"/>
        <a:ext cx="4867275" cy="29813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7</xdr:col>
      <xdr:colOff>304800</xdr:colOff>
      <xdr:row>33</xdr:row>
      <xdr:rowOff>28575</xdr:rowOff>
    </xdr:to>
    <xdr:graphicFrame>
      <xdr:nvGraphicFramePr>
        <xdr:cNvPr id="1" name="Chart 1"/>
        <xdr:cNvGraphicFramePr/>
      </xdr:nvGraphicFramePr>
      <xdr:xfrm>
        <a:off x="9525" y="3057525"/>
        <a:ext cx="4972050" cy="265747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66675</xdr:rowOff>
    </xdr:from>
    <xdr:to>
      <xdr:col>8</xdr:col>
      <xdr:colOff>9525</xdr:colOff>
      <xdr:row>18</xdr:row>
      <xdr:rowOff>95250</xdr:rowOff>
    </xdr:to>
    <xdr:graphicFrame>
      <xdr:nvGraphicFramePr>
        <xdr:cNvPr id="1" name="Chart 1"/>
        <xdr:cNvGraphicFramePr/>
      </xdr:nvGraphicFramePr>
      <xdr:xfrm>
        <a:off x="28575" y="390525"/>
        <a:ext cx="4905375" cy="261937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123825</xdr:rowOff>
    </xdr:from>
    <xdr:to>
      <xdr:col>8</xdr:col>
      <xdr:colOff>171450</xdr:colOff>
      <xdr:row>20</xdr:row>
      <xdr:rowOff>0</xdr:rowOff>
    </xdr:to>
    <xdr:graphicFrame>
      <xdr:nvGraphicFramePr>
        <xdr:cNvPr id="1" name="Chart 1"/>
        <xdr:cNvGraphicFramePr/>
      </xdr:nvGraphicFramePr>
      <xdr:xfrm>
        <a:off x="38100" y="285750"/>
        <a:ext cx="51054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0</xdr:rowOff>
    </xdr:from>
    <xdr:to>
      <xdr:col>0</xdr:col>
      <xdr:colOff>0</xdr:colOff>
      <xdr:row>20</xdr:row>
      <xdr:rowOff>47625</xdr:rowOff>
    </xdr:to>
    <xdr:graphicFrame>
      <xdr:nvGraphicFramePr>
        <xdr:cNvPr id="2" name="Chart 2"/>
        <xdr:cNvGraphicFramePr/>
      </xdr:nvGraphicFramePr>
      <xdr:xfrm>
        <a:off x="0" y="323850"/>
        <a:ext cx="0" cy="2971800"/>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28575</xdr:rowOff>
    </xdr:from>
    <xdr:to>
      <xdr:col>6</xdr:col>
      <xdr:colOff>19050</xdr:colOff>
      <xdr:row>18</xdr:row>
      <xdr:rowOff>0</xdr:rowOff>
    </xdr:to>
    <xdr:graphicFrame>
      <xdr:nvGraphicFramePr>
        <xdr:cNvPr id="1" name="Chart 1"/>
        <xdr:cNvGraphicFramePr/>
      </xdr:nvGraphicFramePr>
      <xdr:xfrm>
        <a:off x="57150" y="171450"/>
        <a:ext cx="4276725" cy="24003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9525</xdr:rowOff>
    </xdr:from>
    <xdr:to>
      <xdr:col>7</xdr:col>
      <xdr:colOff>600075</xdr:colOff>
      <xdr:row>27</xdr:row>
      <xdr:rowOff>9525</xdr:rowOff>
    </xdr:to>
    <xdr:graphicFrame>
      <xdr:nvGraphicFramePr>
        <xdr:cNvPr id="1" name="Chart 4"/>
        <xdr:cNvGraphicFramePr/>
      </xdr:nvGraphicFramePr>
      <xdr:xfrm>
        <a:off x="19050" y="1609725"/>
        <a:ext cx="4848225" cy="273367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26</xdr:row>
      <xdr:rowOff>0</xdr:rowOff>
    </xdr:from>
    <xdr:to>
      <xdr:col>7</xdr:col>
      <xdr:colOff>0</xdr:colOff>
      <xdr:row>26</xdr:row>
      <xdr:rowOff>0</xdr:rowOff>
    </xdr:to>
    <xdr:graphicFrame>
      <xdr:nvGraphicFramePr>
        <xdr:cNvPr id="1" name="Chart 1"/>
        <xdr:cNvGraphicFramePr/>
      </xdr:nvGraphicFramePr>
      <xdr:xfrm>
        <a:off x="4724400" y="31718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123825</xdr:rowOff>
    </xdr:from>
    <xdr:to>
      <xdr:col>7</xdr:col>
      <xdr:colOff>0</xdr:colOff>
      <xdr:row>22</xdr:row>
      <xdr:rowOff>19050</xdr:rowOff>
    </xdr:to>
    <xdr:graphicFrame>
      <xdr:nvGraphicFramePr>
        <xdr:cNvPr id="2" name="Chart 2"/>
        <xdr:cNvGraphicFramePr/>
      </xdr:nvGraphicFramePr>
      <xdr:xfrm>
        <a:off x="123825" y="266700"/>
        <a:ext cx="4600575" cy="2333625"/>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47625</xdr:rowOff>
    </xdr:from>
    <xdr:to>
      <xdr:col>7</xdr:col>
      <xdr:colOff>0</xdr:colOff>
      <xdr:row>19</xdr:row>
      <xdr:rowOff>28575</xdr:rowOff>
    </xdr:to>
    <xdr:graphicFrame>
      <xdr:nvGraphicFramePr>
        <xdr:cNvPr id="1" name="Chart 1"/>
        <xdr:cNvGraphicFramePr/>
      </xdr:nvGraphicFramePr>
      <xdr:xfrm>
        <a:off x="95250" y="209550"/>
        <a:ext cx="4171950" cy="27051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5</xdr:col>
      <xdr:colOff>209550</xdr:colOff>
      <xdr:row>41</xdr:row>
      <xdr:rowOff>142875</xdr:rowOff>
    </xdr:to>
    <xdr:graphicFrame>
      <xdr:nvGraphicFramePr>
        <xdr:cNvPr id="1" name="Chart 1"/>
        <xdr:cNvGraphicFramePr/>
      </xdr:nvGraphicFramePr>
      <xdr:xfrm>
        <a:off x="180975" y="180975"/>
        <a:ext cx="3076575" cy="5981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xdr:row>
      <xdr:rowOff>47625</xdr:rowOff>
    </xdr:from>
    <xdr:to>
      <xdr:col>6</xdr:col>
      <xdr:colOff>581025</xdr:colOff>
      <xdr:row>19</xdr:row>
      <xdr:rowOff>57150</xdr:rowOff>
    </xdr:to>
    <xdr:graphicFrame>
      <xdr:nvGraphicFramePr>
        <xdr:cNvPr id="1" name="Chart 1"/>
        <xdr:cNvGraphicFramePr/>
      </xdr:nvGraphicFramePr>
      <xdr:xfrm>
        <a:off x="9525" y="190500"/>
        <a:ext cx="4667250" cy="258127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11</xdr:row>
      <xdr:rowOff>66675</xdr:rowOff>
    </xdr:from>
    <xdr:to>
      <xdr:col>7</xdr:col>
      <xdr:colOff>171450</xdr:colOff>
      <xdr:row>29</xdr:row>
      <xdr:rowOff>85725</xdr:rowOff>
    </xdr:to>
    <xdr:graphicFrame>
      <xdr:nvGraphicFramePr>
        <xdr:cNvPr id="1" name="Chart 1"/>
        <xdr:cNvGraphicFramePr/>
      </xdr:nvGraphicFramePr>
      <xdr:xfrm>
        <a:off x="38100" y="2057400"/>
        <a:ext cx="4676775" cy="26289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19050</xdr:rowOff>
    </xdr:from>
    <xdr:to>
      <xdr:col>11</xdr:col>
      <xdr:colOff>590550</xdr:colOff>
      <xdr:row>19</xdr:row>
      <xdr:rowOff>19050</xdr:rowOff>
    </xdr:to>
    <xdr:graphicFrame>
      <xdr:nvGraphicFramePr>
        <xdr:cNvPr id="1" name="Chart 1"/>
        <xdr:cNvGraphicFramePr/>
      </xdr:nvGraphicFramePr>
      <xdr:xfrm>
        <a:off x="2428875" y="304800"/>
        <a:ext cx="4867275" cy="246697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0</xdr:rowOff>
    </xdr:from>
    <xdr:to>
      <xdr:col>13</xdr:col>
      <xdr:colOff>57150</xdr:colOff>
      <xdr:row>18</xdr:row>
      <xdr:rowOff>47625</xdr:rowOff>
    </xdr:to>
    <xdr:graphicFrame>
      <xdr:nvGraphicFramePr>
        <xdr:cNvPr id="1" name="Chart 1"/>
        <xdr:cNvGraphicFramePr/>
      </xdr:nvGraphicFramePr>
      <xdr:xfrm>
        <a:off x="4133850" y="142875"/>
        <a:ext cx="4676775" cy="26384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1</xdr:row>
      <xdr:rowOff>57150</xdr:rowOff>
    </xdr:from>
    <xdr:to>
      <xdr:col>7</xdr:col>
      <xdr:colOff>0</xdr:colOff>
      <xdr:row>18</xdr:row>
      <xdr:rowOff>28575</xdr:rowOff>
    </xdr:to>
    <xdr:graphicFrame>
      <xdr:nvGraphicFramePr>
        <xdr:cNvPr id="1" name="Chart 1"/>
        <xdr:cNvGraphicFramePr/>
      </xdr:nvGraphicFramePr>
      <xdr:xfrm>
        <a:off x="85725" y="200025"/>
        <a:ext cx="4391025" cy="24003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1</xdr:row>
      <xdr:rowOff>57150</xdr:rowOff>
    </xdr:from>
    <xdr:to>
      <xdr:col>6</xdr:col>
      <xdr:colOff>590550</xdr:colOff>
      <xdr:row>17</xdr:row>
      <xdr:rowOff>95250</xdr:rowOff>
    </xdr:to>
    <xdr:graphicFrame>
      <xdr:nvGraphicFramePr>
        <xdr:cNvPr id="1" name="Chart 1"/>
        <xdr:cNvGraphicFramePr/>
      </xdr:nvGraphicFramePr>
      <xdr:xfrm>
        <a:off x="85725" y="200025"/>
        <a:ext cx="4543425"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133350</xdr:rowOff>
    </xdr:from>
    <xdr:to>
      <xdr:col>8</xdr:col>
      <xdr:colOff>600075</xdr:colOff>
      <xdr:row>32</xdr:row>
      <xdr:rowOff>76200</xdr:rowOff>
    </xdr:to>
    <xdr:graphicFrame>
      <xdr:nvGraphicFramePr>
        <xdr:cNvPr id="1" name="Chart 1"/>
        <xdr:cNvGraphicFramePr/>
      </xdr:nvGraphicFramePr>
      <xdr:xfrm>
        <a:off x="152400" y="2286000"/>
        <a:ext cx="5133975" cy="2657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6</xdr:col>
      <xdr:colOff>85725</xdr:colOff>
      <xdr:row>18</xdr:row>
      <xdr:rowOff>28575</xdr:rowOff>
    </xdr:to>
    <xdr:graphicFrame>
      <xdr:nvGraphicFramePr>
        <xdr:cNvPr id="1" name="Chart 1"/>
        <xdr:cNvGraphicFramePr/>
      </xdr:nvGraphicFramePr>
      <xdr:xfrm>
        <a:off x="28575" y="133350"/>
        <a:ext cx="44672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2</xdr:row>
      <xdr:rowOff>133350</xdr:rowOff>
    </xdr:from>
    <xdr:to>
      <xdr:col>7</xdr:col>
      <xdr:colOff>485775</xdr:colOff>
      <xdr:row>21</xdr:row>
      <xdr:rowOff>114300</xdr:rowOff>
    </xdr:to>
    <xdr:graphicFrame>
      <xdr:nvGraphicFramePr>
        <xdr:cNvPr id="1" name="Chart 1"/>
        <xdr:cNvGraphicFramePr/>
      </xdr:nvGraphicFramePr>
      <xdr:xfrm>
        <a:off x="190500" y="419100"/>
        <a:ext cx="4667250" cy="2695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1</xdr:row>
      <xdr:rowOff>85725</xdr:rowOff>
    </xdr:from>
    <xdr:to>
      <xdr:col>8</xdr:col>
      <xdr:colOff>0</xdr:colOff>
      <xdr:row>21</xdr:row>
      <xdr:rowOff>28575</xdr:rowOff>
    </xdr:to>
    <xdr:graphicFrame>
      <xdr:nvGraphicFramePr>
        <xdr:cNvPr id="1" name="Chart 1"/>
        <xdr:cNvGraphicFramePr/>
      </xdr:nvGraphicFramePr>
      <xdr:xfrm>
        <a:off x="152400" y="247650"/>
        <a:ext cx="4667250" cy="2695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133350</xdr:rowOff>
    </xdr:from>
    <xdr:to>
      <xdr:col>7</xdr:col>
      <xdr:colOff>571500</xdr:colOff>
      <xdr:row>20</xdr:row>
      <xdr:rowOff>19050</xdr:rowOff>
    </xdr:to>
    <xdr:graphicFrame>
      <xdr:nvGraphicFramePr>
        <xdr:cNvPr id="1" name="Chart 1"/>
        <xdr:cNvGraphicFramePr/>
      </xdr:nvGraphicFramePr>
      <xdr:xfrm>
        <a:off x="314325" y="276225"/>
        <a:ext cx="4676775" cy="2676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antom\LOCALS~1\Temp\notes445E8C\Domain%202-%20Innovation%20and%20technology%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P%202005\excel%20file%20for%20website\MIP\draft%20Chapters\MIP\draft%20Chapters\MIP\draft%20Chapters\MIP\updates%20requested\MIP\this%20years%20spreadsheets\Domain%201%20-%20Economy%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2.1"/>
      <sheetName val="2.1 2005"/>
      <sheetName val="Table 2.2"/>
      <sheetName val="2.2 2005"/>
      <sheetName val="Graph 2.3"/>
      <sheetName val="2.3 2005"/>
      <sheetName val="Table 2.4"/>
      <sheetName val="2.4 2005"/>
      <sheetName val="Graph 2.5"/>
      <sheetName val="2.5 2005"/>
      <sheetName val="Graph 2.6"/>
      <sheetName val="2.6 2005"/>
      <sheetName val="Table 2.7"/>
      <sheetName val="2.7 2005"/>
      <sheetName val="Table 2.8"/>
      <sheetName val="2.8 2005"/>
      <sheetName val="NAE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1"/>
      <sheetName val="Table 1.2"/>
      <sheetName val="Table 1.3"/>
      <sheetName val="Graph 1.4"/>
      <sheetName val="Table 1.5"/>
      <sheetName val="Graph 1.6"/>
      <sheetName val="Table 1.7"/>
      <sheetName val="Table 1.8"/>
      <sheetName val="Graph 1.9"/>
      <sheetName val="Table 1.10"/>
      <sheetName val="Table 1.11"/>
      <sheetName val="Table 1.12"/>
      <sheetName val="Table 1.13"/>
      <sheetName val="Table 1.14"/>
      <sheetName val="Table 1.15"/>
      <sheetName val="Table 1.16"/>
      <sheetName val="Graph 1.17"/>
      <sheetName val="Table 1.18"/>
      <sheetName val="Graph 1.19"/>
      <sheetName val="Graph 1.20"/>
      <sheetName val="Table 1.21"/>
      <sheetName val="Graph 1.22"/>
      <sheetName val="Table 1.23"/>
      <sheetName val="NAEA"/>
      <sheetName val="EU G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O34"/>
  <sheetViews>
    <sheetView tabSelected="1" workbookViewId="0" topLeftCell="A1">
      <selection activeCell="A1" sqref="A1"/>
    </sheetView>
  </sheetViews>
  <sheetFormatPr defaultColWidth="9.140625" defaultRowHeight="12.75"/>
  <cols>
    <col min="1" max="1" width="5.57421875" style="2" customWidth="1"/>
    <col min="2" max="4" width="8.8515625" style="2" customWidth="1"/>
    <col min="5" max="5" width="16.28125" style="2" customWidth="1"/>
    <col min="6" max="6" width="12.140625" style="2" customWidth="1"/>
    <col min="7" max="7" width="9.140625" style="2" customWidth="1"/>
    <col min="8" max="8" width="8.140625" style="2" customWidth="1"/>
    <col min="9" max="9" width="10.28125" style="2" customWidth="1"/>
    <col min="10" max="16384" width="9.140625" style="2" customWidth="1"/>
  </cols>
  <sheetData>
    <row r="1" spans="1:2" ht="11.25">
      <c r="A1" s="100">
        <v>1.1</v>
      </c>
      <c r="B1" s="1" t="s">
        <v>175</v>
      </c>
    </row>
    <row r="2" ht="11.25">
      <c r="A2" s="24"/>
    </row>
    <row r="3" spans="1:5" ht="11.25">
      <c r="A3" s="444"/>
      <c r="B3" s="438" t="s">
        <v>456</v>
      </c>
      <c r="C3" s="438" t="s">
        <v>456</v>
      </c>
      <c r="D3" s="438" t="s">
        <v>457</v>
      </c>
      <c r="E3" s="445" t="s">
        <v>651</v>
      </c>
    </row>
    <row r="4" spans="1:5" ht="23.25" customHeight="1">
      <c r="A4" s="182" t="s">
        <v>550</v>
      </c>
      <c r="B4" s="201" t="s">
        <v>551</v>
      </c>
      <c r="C4" s="201" t="s">
        <v>554</v>
      </c>
      <c r="D4" s="200" t="s">
        <v>455</v>
      </c>
      <c r="E4" s="200" t="s">
        <v>154</v>
      </c>
    </row>
    <row r="5" spans="1:5" ht="13.5" customHeight="1">
      <c r="A5" s="16">
        <v>1997</v>
      </c>
      <c r="B5" s="398">
        <v>68.0708</v>
      </c>
      <c r="C5" s="398">
        <v>60.811800000000005</v>
      </c>
      <c r="D5" s="399">
        <f aca="true" t="shared" si="0" ref="D5:D13">C5/B5*100</f>
        <v>89.33610299864259</v>
      </c>
      <c r="E5" s="399">
        <v>24.1</v>
      </c>
    </row>
    <row r="6" spans="1:5" ht="13.5" customHeight="1">
      <c r="A6" s="16">
        <v>1998</v>
      </c>
      <c r="B6" s="398">
        <v>78.67880000000001</v>
      </c>
      <c r="C6" s="398">
        <v>69.786</v>
      </c>
      <c r="D6" s="399">
        <f t="shared" si="0"/>
        <v>88.697336512504</v>
      </c>
      <c r="E6" s="399">
        <v>25.5</v>
      </c>
    </row>
    <row r="7" spans="1:5" ht="13.5" customHeight="1">
      <c r="A7" s="16">
        <v>1999</v>
      </c>
      <c r="B7" s="398">
        <v>90.7</v>
      </c>
      <c r="C7" s="398">
        <v>78.0356</v>
      </c>
      <c r="D7" s="399">
        <f t="shared" si="0"/>
        <v>86.03704520396913</v>
      </c>
      <c r="E7" s="399">
        <v>27.4</v>
      </c>
    </row>
    <row r="8" spans="1:5" ht="13.5" customHeight="1">
      <c r="A8" s="16">
        <v>2000</v>
      </c>
      <c r="B8" s="398">
        <v>104.6</v>
      </c>
      <c r="C8" s="398">
        <v>90.1</v>
      </c>
      <c r="D8" s="399">
        <f t="shared" si="0"/>
        <v>86.1376673040153</v>
      </c>
      <c r="E8" s="399">
        <v>29.5</v>
      </c>
    </row>
    <row r="9" spans="1:5" ht="13.5" customHeight="1">
      <c r="A9" s="16">
        <v>2001</v>
      </c>
      <c r="B9" s="398">
        <v>116.9</v>
      </c>
      <c r="C9" s="398">
        <v>98.9</v>
      </c>
      <c r="D9" s="399">
        <f t="shared" si="0"/>
        <v>84.60222412318221</v>
      </c>
      <c r="E9" s="399">
        <v>30.2</v>
      </c>
    </row>
    <row r="10" spans="1:5" ht="13.5" customHeight="1">
      <c r="A10" s="16">
        <v>2002</v>
      </c>
      <c r="B10" s="398">
        <v>130.2</v>
      </c>
      <c r="C10" s="398">
        <v>108</v>
      </c>
      <c r="D10" s="399">
        <f t="shared" si="0"/>
        <v>82.94930875576037</v>
      </c>
      <c r="E10" s="399">
        <v>30.6</v>
      </c>
    </row>
    <row r="11" spans="1:5" ht="13.5" customHeight="1">
      <c r="A11" s="16">
        <v>2003</v>
      </c>
      <c r="B11" s="398">
        <v>139.4</v>
      </c>
      <c r="C11" s="398">
        <v>119.1</v>
      </c>
      <c r="D11" s="399">
        <f t="shared" si="0"/>
        <v>85.43758967001433</v>
      </c>
      <c r="E11" s="399">
        <v>31.8</v>
      </c>
    </row>
    <row r="12" spans="1:5" ht="13.5" customHeight="1">
      <c r="A12" s="153">
        <v>2004</v>
      </c>
      <c r="B12" s="400">
        <v>148.5</v>
      </c>
      <c r="C12" s="400">
        <v>126.8</v>
      </c>
      <c r="D12" s="399">
        <f t="shared" si="0"/>
        <v>85.38720538720538</v>
      </c>
      <c r="E12" s="401">
        <v>32.4</v>
      </c>
    </row>
    <row r="13" spans="1:5" ht="13.5" customHeight="1">
      <c r="A13" s="486" t="s">
        <v>692</v>
      </c>
      <c r="B13" s="400">
        <v>161.5</v>
      </c>
      <c r="C13" s="400">
        <v>137.5</v>
      </c>
      <c r="D13" s="399">
        <f t="shared" si="0"/>
        <v>85.13931888544892</v>
      </c>
      <c r="E13" s="401">
        <v>33.3</v>
      </c>
    </row>
    <row r="14" spans="1:5" ht="13.5" customHeight="1">
      <c r="A14" s="89" t="s">
        <v>174</v>
      </c>
      <c r="B14" s="446">
        <v>174.7</v>
      </c>
      <c r="C14" s="446">
        <v>150.5</v>
      </c>
      <c r="D14" s="431">
        <f>C14/B14*100</f>
        <v>86.14768174012593</v>
      </c>
      <c r="E14" s="431">
        <v>34.5</v>
      </c>
    </row>
    <row r="15" s="31" customFormat="1" ht="11.25" customHeight="1">
      <c r="E15" s="32" t="s">
        <v>482</v>
      </c>
    </row>
    <row r="16" s="31" customFormat="1" ht="11.25" customHeight="1">
      <c r="E16" s="32"/>
    </row>
    <row r="17" spans="1:9" ht="11.25">
      <c r="A17" s="404" t="s">
        <v>685</v>
      </c>
      <c r="B17" s="7"/>
      <c r="C17" s="7"/>
      <c r="D17" s="7"/>
      <c r="E17" s="7"/>
      <c r="G17" s="13"/>
      <c r="H17" s="12"/>
      <c r="I17" s="7"/>
    </row>
    <row r="18" s="25" customFormat="1" ht="12.75">
      <c r="G18" s="502"/>
    </row>
    <row r="19" spans="1:6" ht="12.75">
      <c r="A19" s="2" t="s">
        <v>155</v>
      </c>
      <c r="F19"/>
    </row>
    <row r="20" spans="1:15" ht="11.25">
      <c r="A20" s="608" t="s">
        <v>176</v>
      </c>
      <c r="B20" s="609"/>
      <c r="C20" s="609"/>
      <c r="D20" s="610"/>
      <c r="E20" s="611"/>
      <c r="F20" s="609"/>
      <c r="G20" s="609"/>
      <c r="H20" s="609"/>
      <c r="I20" s="609"/>
      <c r="J20" s="609"/>
      <c r="K20" s="609"/>
      <c r="L20" s="609"/>
      <c r="M20" s="609"/>
      <c r="N20" s="609"/>
      <c r="O20" s="609"/>
    </row>
    <row r="21" spans="1:15" ht="12" customHeight="1">
      <c r="A21" s="612" t="s">
        <v>184</v>
      </c>
      <c r="B21" s="609"/>
      <c r="C21" s="609"/>
      <c r="D21" s="610"/>
      <c r="E21" s="611"/>
      <c r="F21" s="609"/>
      <c r="G21" s="609"/>
      <c r="H21" s="609"/>
      <c r="I21" s="609"/>
      <c r="J21" s="609"/>
      <c r="K21" s="609"/>
      <c r="L21" s="609"/>
      <c r="M21" s="609"/>
      <c r="N21" s="609"/>
      <c r="O21" s="609"/>
    </row>
    <row r="22" spans="1:15" ht="12.75">
      <c r="A22" s="613" t="s">
        <v>185</v>
      </c>
      <c r="B22" s="609"/>
      <c r="C22" s="609"/>
      <c r="D22" s="614"/>
      <c r="E22" s="615"/>
      <c r="F22"/>
      <c r="G22" s="609"/>
      <c r="H22" s="609"/>
      <c r="I22" s="609"/>
      <c r="J22" s="609"/>
      <c r="K22" s="609"/>
      <c r="L22" s="614"/>
      <c r="M22" s="609"/>
      <c r="N22" s="614"/>
      <c r="O22" s="614" t="s">
        <v>204</v>
      </c>
    </row>
    <row r="23" spans="1:15" ht="11.25">
      <c r="A23" s="613"/>
      <c r="B23" s="609"/>
      <c r="C23" s="609"/>
      <c r="D23" s="610"/>
      <c r="E23" s="611"/>
      <c r="F23" s="610"/>
      <c r="G23" s="616"/>
      <c r="H23" s="616"/>
      <c r="I23" s="616"/>
      <c r="J23" s="616"/>
      <c r="K23" s="616"/>
      <c r="L23" s="616"/>
      <c r="M23" s="617"/>
      <c r="N23" s="617"/>
      <c r="O23" s="617"/>
    </row>
    <row r="24" spans="1:15" ht="11.25">
      <c r="A24" s="618"/>
      <c r="B24" s="619"/>
      <c r="C24" s="619"/>
      <c r="D24" s="620"/>
      <c r="E24" s="621"/>
      <c r="F24" s="620"/>
      <c r="G24" s="609"/>
      <c r="H24" s="609"/>
      <c r="I24" s="609"/>
      <c r="J24" s="609"/>
      <c r="K24" s="609"/>
      <c r="L24" s="609"/>
      <c r="M24" s="609"/>
      <c r="N24" s="609"/>
      <c r="O24" s="609"/>
    </row>
    <row r="25" spans="1:15" ht="11.25">
      <c r="A25" s="622" t="s">
        <v>205</v>
      </c>
      <c r="B25" s="623"/>
      <c r="C25" s="623"/>
      <c r="D25" s="402">
        <v>1995</v>
      </c>
      <c r="E25" s="403">
        <v>1996</v>
      </c>
      <c r="F25" s="402">
        <v>1997</v>
      </c>
      <c r="G25" s="402">
        <v>1998</v>
      </c>
      <c r="H25" s="402">
        <v>1999</v>
      </c>
      <c r="I25" s="402">
        <v>2000</v>
      </c>
      <c r="J25" s="402">
        <v>2001</v>
      </c>
      <c r="K25" s="402">
        <v>2002</v>
      </c>
      <c r="L25" s="402">
        <v>2003</v>
      </c>
      <c r="M25" s="402">
        <v>2004</v>
      </c>
      <c r="N25" s="402">
        <v>2005</v>
      </c>
      <c r="O25" s="632" t="s">
        <v>207</v>
      </c>
    </row>
    <row r="26" spans="1:15" ht="11.25">
      <c r="A26" s="613"/>
      <c r="B26" s="609"/>
      <c r="C26" s="609"/>
      <c r="D26" s="624"/>
      <c r="E26" s="625"/>
      <c r="F26" s="624"/>
      <c r="G26" s="616"/>
      <c r="H26" s="616"/>
      <c r="I26" s="616"/>
      <c r="J26" s="616"/>
      <c r="K26" s="616"/>
      <c r="L26" s="617"/>
      <c r="M26" s="616"/>
      <c r="N26" s="617"/>
      <c r="O26" s="616"/>
    </row>
    <row r="27" spans="1:15" ht="11.25">
      <c r="A27" s="618"/>
      <c r="B27" s="619"/>
      <c r="C27" s="619"/>
      <c r="D27" s="626"/>
      <c r="E27" s="627"/>
      <c r="F27" s="628"/>
      <c r="G27" s="629"/>
      <c r="H27" s="629"/>
      <c r="I27" s="629"/>
      <c r="J27" s="629"/>
      <c r="K27" s="609"/>
      <c r="L27" s="609"/>
      <c r="M27" s="609"/>
      <c r="N27" s="609"/>
      <c r="O27" s="609"/>
    </row>
    <row r="28" spans="1:15" ht="11.25">
      <c r="A28" s="831" t="s">
        <v>684</v>
      </c>
      <c r="B28" s="832"/>
      <c r="C28" s="832"/>
      <c r="D28" s="630">
        <v>73994.89844995271</v>
      </c>
      <c r="E28" s="631">
        <v>80533.01455390993</v>
      </c>
      <c r="F28" s="630">
        <v>88249.78957751271</v>
      </c>
      <c r="G28" s="630">
        <v>94514.91925418806</v>
      </c>
      <c r="H28" s="630">
        <v>102374.8145194066</v>
      </c>
      <c r="I28" s="630">
        <v>111766.30684445697</v>
      </c>
      <c r="J28" s="630">
        <v>116116.96034283428</v>
      </c>
      <c r="K28" s="630">
        <v>119991.38042780761</v>
      </c>
      <c r="L28" s="630">
        <v>126491.08234375525</v>
      </c>
      <c r="M28" s="630">
        <v>131138.52023028414</v>
      </c>
      <c r="N28" s="630">
        <v>137529.13964112967</v>
      </c>
      <c r="O28" s="630">
        <v>146225.01677038462</v>
      </c>
    </row>
    <row r="29" spans="1:3" ht="11.25">
      <c r="A29" s="832"/>
      <c r="B29" s="832"/>
      <c r="C29" s="832"/>
    </row>
    <row r="30" spans="2:15" ht="11.25">
      <c r="B30" s="7" t="s">
        <v>208</v>
      </c>
      <c r="D30" s="13">
        <v>3601.3</v>
      </c>
      <c r="E30" s="13">
        <v>3626.1</v>
      </c>
      <c r="F30" s="13">
        <v>3664.3</v>
      </c>
      <c r="G30" s="13">
        <v>3703.1</v>
      </c>
      <c r="H30" s="13">
        <v>3741.6</v>
      </c>
      <c r="I30" s="13">
        <v>3789.5</v>
      </c>
      <c r="J30" s="7">
        <v>3847.2</v>
      </c>
      <c r="K30" s="7">
        <v>3917.2</v>
      </c>
      <c r="L30" s="7">
        <v>3978.9</v>
      </c>
      <c r="M30" s="389">
        <v>4043.8</v>
      </c>
      <c r="N30" s="13">
        <v>4130.7</v>
      </c>
      <c r="O30" s="13">
        <v>4239.8</v>
      </c>
    </row>
    <row r="31" spans="3:15" ht="12.75">
      <c r="C31" s="83"/>
      <c r="D31" s="414"/>
      <c r="E31" s="414"/>
      <c r="F31" s="414"/>
      <c r="G31" s="414"/>
      <c r="H31" s="414"/>
      <c r="I31" s="414"/>
      <c r="J31" s="414"/>
      <c r="K31" s="414"/>
      <c r="L31" s="414"/>
      <c r="M31" s="414"/>
      <c r="N31" s="414"/>
      <c r="O31" s="414"/>
    </row>
    <row r="32" spans="2:15" ht="11.25">
      <c r="B32" s="2" t="s">
        <v>686</v>
      </c>
      <c r="D32" s="7">
        <f>D28/D30</f>
        <v>20.54671880986108</v>
      </c>
      <c r="E32" s="7">
        <f aca="true" t="shared" si="1" ref="E32:O32">E28/E30</f>
        <v>22.20926465180495</v>
      </c>
      <c r="F32" s="7">
        <f t="shared" si="1"/>
        <v>24.0836693440801</v>
      </c>
      <c r="G32" s="7">
        <f t="shared" si="1"/>
        <v>25.52318847835275</v>
      </c>
      <c r="H32" s="7">
        <f t="shared" si="1"/>
        <v>27.361239715471083</v>
      </c>
      <c r="I32" s="7">
        <f t="shared" si="1"/>
        <v>29.49368171116426</v>
      </c>
      <c r="J32" s="7">
        <f t="shared" si="1"/>
        <v>30.182200130701364</v>
      </c>
      <c r="K32" s="7">
        <f t="shared" si="1"/>
        <v>30.631925974626675</v>
      </c>
      <c r="L32" s="7">
        <f t="shared" si="1"/>
        <v>31.790465290345384</v>
      </c>
      <c r="M32" s="7">
        <f t="shared" si="1"/>
        <v>32.429526739770544</v>
      </c>
      <c r="N32" s="7">
        <f t="shared" si="1"/>
        <v>33.294390694344706</v>
      </c>
      <c r="O32" s="7">
        <f t="shared" si="1"/>
        <v>34.48865908070773</v>
      </c>
    </row>
    <row r="34" ht="11.25">
      <c r="A34" s="404" t="s">
        <v>685</v>
      </c>
    </row>
    <row r="35" s="25" customFormat="1" ht="11.25"/>
  </sheetData>
  <mergeCells count="1">
    <mergeCell ref="A28:C29"/>
  </mergeCells>
  <printOptions/>
  <pageMargins left="0.42" right="0.28" top="1" bottom="1" header="0.5" footer="0.5"/>
  <pageSetup horizontalDpi="600" verticalDpi="600" orientation="landscape" paperSize="9" r:id="rId1"/>
  <headerFooter alignWithMargins="0">
    <oddHeader>&amp;L&amp;F
&amp;A</oddHeader>
  </headerFooter>
</worksheet>
</file>

<file path=xl/worksheets/sheet10.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140625" defaultRowHeight="12.75"/>
  <cols>
    <col min="1" max="1" width="15.00390625" style="2" customWidth="1"/>
    <col min="2" max="3" width="9.140625" style="2" customWidth="1"/>
    <col min="4" max="4" width="10.28125" style="2" customWidth="1"/>
    <col min="5" max="6" width="9.140625" style="2" customWidth="1"/>
    <col min="8" max="10" width="9.140625" style="2" customWidth="1"/>
    <col min="12" max="12" width="9.140625" style="2" customWidth="1"/>
    <col min="14" max="16384" width="9.140625" style="2" customWidth="1"/>
  </cols>
  <sheetData>
    <row r="1" spans="1:5" ht="12.75">
      <c r="A1" s="349" t="s">
        <v>504</v>
      </c>
      <c r="B1" s="1" t="s">
        <v>250</v>
      </c>
      <c r="E1" s="79"/>
    </row>
    <row r="2" spans="1:5" ht="12.75">
      <c r="A2" s="24"/>
      <c r="D2" s="24"/>
      <c r="E2" s="79"/>
    </row>
    <row r="3" spans="1:5" ht="12.75">
      <c r="A3" s="1"/>
      <c r="D3" s="4" t="s">
        <v>555</v>
      </c>
      <c r="E3" s="79"/>
    </row>
    <row r="4" spans="1:5" ht="12.75">
      <c r="A4" s="19" t="s">
        <v>548</v>
      </c>
      <c r="B4" s="19">
        <v>2004</v>
      </c>
      <c r="C4" s="19">
        <v>2005</v>
      </c>
      <c r="D4" s="35">
        <v>2006</v>
      </c>
      <c r="E4" s="1"/>
    </row>
    <row r="5" spans="1:5" ht="12.75">
      <c r="A5" s="558" t="s">
        <v>541</v>
      </c>
      <c r="B5" s="575">
        <v>31.4</v>
      </c>
      <c r="C5" s="575">
        <v>30.6</v>
      </c>
      <c r="D5" s="575">
        <v>34.1</v>
      </c>
      <c r="E5" s="7"/>
    </row>
    <row r="6" spans="1:5" ht="12.75">
      <c r="A6" s="559" t="s">
        <v>544</v>
      </c>
      <c r="B6" s="410">
        <v>27.5</v>
      </c>
      <c r="C6" s="410">
        <v>30.6</v>
      </c>
      <c r="D6" s="410">
        <v>32.6</v>
      </c>
      <c r="E6" s="7"/>
    </row>
    <row r="7" spans="1:7" ht="12.75">
      <c r="A7" s="560" t="s">
        <v>553</v>
      </c>
      <c r="B7" s="576">
        <v>27.7</v>
      </c>
      <c r="C7" s="576">
        <v>30.6</v>
      </c>
      <c r="D7" s="576">
        <v>30.6</v>
      </c>
      <c r="E7" s="7"/>
      <c r="G7" s="2"/>
    </row>
    <row r="8" spans="1:7" ht="12.75">
      <c r="A8" s="559" t="s">
        <v>428</v>
      </c>
      <c r="B8" s="410">
        <v>28</v>
      </c>
      <c r="C8" s="410">
        <v>29.3</v>
      </c>
      <c r="D8" s="410">
        <v>30.4</v>
      </c>
      <c r="E8" s="7"/>
      <c r="F8" s="7"/>
      <c r="G8" s="7"/>
    </row>
    <row r="9" spans="1:5" ht="12.75">
      <c r="A9" s="560" t="s">
        <v>552</v>
      </c>
      <c r="B9" s="576">
        <v>23.6</v>
      </c>
      <c r="C9" s="576">
        <v>26.1</v>
      </c>
      <c r="D9" s="576">
        <v>26.3</v>
      </c>
      <c r="E9" s="7"/>
    </row>
    <row r="10" spans="1:5" ht="12.75">
      <c r="A10" s="559" t="s">
        <v>454</v>
      </c>
      <c r="B10" s="410">
        <v>24</v>
      </c>
      <c r="C10" s="410">
        <v>26.5</v>
      </c>
      <c r="D10" s="410">
        <v>26.3</v>
      </c>
      <c r="E10" s="7"/>
    </row>
    <row r="11" spans="1:5" ht="12.75">
      <c r="A11" s="559" t="s">
        <v>547</v>
      </c>
      <c r="B11" s="410">
        <v>25.4</v>
      </c>
      <c r="C11" s="410">
        <v>25.5</v>
      </c>
      <c r="D11" s="410">
        <v>26.1</v>
      </c>
      <c r="E11" s="7"/>
    </row>
    <row r="12" spans="1:11" ht="12.75">
      <c r="A12" s="559" t="s">
        <v>452</v>
      </c>
      <c r="B12" s="410">
        <v>20.5</v>
      </c>
      <c r="C12" s="410">
        <v>24.2</v>
      </c>
      <c r="D12" s="410">
        <v>25.9</v>
      </c>
      <c r="E12" s="7"/>
      <c r="K12" s="2"/>
    </row>
    <row r="13" spans="1:11" ht="12.75">
      <c r="A13" s="559" t="s">
        <v>427</v>
      </c>
      <c r="B13" s="410">
        <v>24.4</v>
      </c>
      <c r="C13" s="410">
        <v>23.4</v>
      </c>
      <c r="D13" s="410">
        <v>25.8</v>
      </c>
      <c r="E13" s="7"/>
      <c r="K13" s="2"/>
    </row>
    <row r="14" spans="1:11" ht="12.75">
      <c r="A14" s="559" t="s">
        <v>453</v>
      </c>
      <c r="B14" s="410">
        <v>21.8</v>
      </c>
      <c r="C14" s="410">
        <v>23.1</v>
      </c>
      <c r="D14" s="410">
        <v>25.6</v>
      </c>
      <c r="E14" s="7"/>
      <c r="K14" s="2"/>
    </row>
    <row r="15" spans="1:11" ht="12.75">
      <c r="A15" s="559" t="s">
        <v>543</v>
      </c>
      <c r="B15" s="410">
        <v>22.3</v>
      </c>
      <c r="C15" s="410">
        <v>22.8</v>
      </c>
      <c r="D15" s="410">
        <v>24.8</v>
      </c>
      <c r="E15" s="7"/>
      <c r="K15" s="2"/>
    </row>
    <row r="16" spans="1:11" ht="12.75">
      <c r="A16" s="559" t="s">
        <v>540</v>
      </c>
      <c r="B16" s="410">
        <v>25.8</v>
      </c>
      <c r="C16" s="410">
        <v>25</v>
      </c>
      <c r="D16" s="410">
        <v>24.6</v>
      </c>
      <c r="E16" s="7"/>
      <c r="K16" s="2"/>
    </row>
    <row r="17" spans="1:11" ht="12.75">
      <c r="A17" s="559" t="s">
        <v>542</v>
      </c>
      <c r="B17" s="410">
        <v>22.4</v>
      </c>
      <c r="C17" s="410">
        <v>22.7</v>
      </c>
      <c r="D17" s="410">
        <v>21.7</v>
      </c>
      <c r="E17" s="7"/>
      <c r="K17" s="2"/>
    </row>
    <row r="18" spans="1:11" ht="12.75">
      <c r="A18" s="559" t="s">
        <v>425</v>
      </c>
      <c r="B18" s="410">
        <v>19.3</v>
      </c>
      <c r="C18" s="410">
        <v>19.7</v>
      </c>
      <c r="D18" s="410">
        <v>21.6</v>
      </c>
      <c r="E18" s="7"/>
      <c r="K18" s="2"/>
    </row>
    <row r="19" spans="1:11" ht="12.75">
      <c r="A19" s="559" t="s">
        <v>530</v>
      </c>
      <c r="B19" s="410">
        <v>22.6</v>
      </c>
      <c r="C19" s="410">
        <v>22.2</v>
      </c>
      <c r="D19" s="410">
        <v>21.6</v>
      </c>
      <c r="E19" s="7"/>
      <c r="K19" s="2"/>
    </row>
    <row r="20" spans="1:11" ht="12.75">
      <c r="A20" s="559" t="s">
        <v>430</v>
      </c>
      <c r="B20" s="410">
        <v>20.5</v>
      </c>
      <c r="C20" s="410">
        <v>20.7</v>
      </c>
      <c r="D20" s="410">
        <v>21</v>
      </c>
      <c r="E20" s="7"/>
      <c r="K20" s="2"/>
    </row>
    <row r="21" spans="1:11" ht="12.75">
      <c r="A21" s="560" t="s">
        <v>30</v>
      </c>
      <c r="B21" s="576">
        <v>19.7</v>
      </c>
      <c r="C21" s="576">
        <v>20</v>
      </c>
      <c r="D21" s="576">
        <v>20.7</v>
      </c>
      <c r="E21" s="7"/>
      <c r="K21" s="2"/>
    </row>
    <row r="22" spans="1:11" ht="12.75">
      <c r="A22" s="559" t="s">
        <v>424</v>
      </c>
      <c r="B22" s="410">
        <v>19.6</v>
      </c>
      <c r="C22" s="410">
        <v>20.3</v>
      </c>
      <c r="D22" s="410">
        <v>20.7</v>
      </c>
      <c r="E22" s="7"/>
      <c r="K22" s="2"/>
    </row>
    <row r="23" spans="1:11" ht="12.75">
      <c r="A23" s="559" t="s">
        <v>529</v>
      </c>
      <c r="B23" s="410">
        <v>20.7</v>
      </c>
      <c r="C23" s="410">
        <v>20.4</v>
      </c>
      <c r="D23" s="410">
        <v>20.6</v>
      </c>
      <c r="E23" s="7"/>
      <c r="K23" s="2"/>
    </row>
    <row r="24" spans="1:11" ht="12.75">
      <c r="A24" s="559" t="s">
        <v>429</v>
      </c>
      <c r="B24" s="410">
        <v>19.3</v>
      </c>
      <c r="C24" s="410">
        <v>19.8</v>
      </c>
      <c r="D24" s="410">
        <v>20.4</v>
      </c>
      <c r="E24" s="7"/>
      <c r="K24" s="2"/>
    </row>
    <row r="25" spans="1:11" ht="12.75">
      <c r="A25" s="559" t="s">
        <v>534</v>
      </c>
      <c r="B25" s="410">
        <v>18.7</v>
      </c>
      <c r="C25" s="410">
        <v>19.5</v>
      </c>
      <c r="D25" s="410">
        <v>20.3</v>
      </c>
      <c r="E25" s="7"/>
      <c r="K25" s="2"/>
    </row>
    <row r="26" spans="1:11" ht="12.75">
      <c r="A26" s="559" t="s">
        <v>437</v>
      </c>
      <c r="B26" s="410">
        <v>18.8</v>
      </c>
      <c r="C26" s="410">
        <v>19</v>
      </c>
      <c r="D26" s="410">
        <v>19.7</v>
      </c>
      <c r="E26" s="7"/>
      <c r="K26" s="2"/>
    </row>
    <row r="27" spans="1:11" ht="12.75">
      <c r="A27" s="559" t="s">
        <v>546</v>
      </c>
      <c r="B27" s="410">
        <v>18.1</v>
      </c>
      <c r="C27" s="410">
        <v>18.2</v>
      </c>
      <c r="D27" s="410">
        <v>19.7</v>
      </c>
      <c r="E27" s="7"/>
      <c r="K27" s="2"/>
    </row>
    <row r="28" spans="1:11" ht="12.75">
      <c r="A28" s="559" t="s">
        <v>545</v>
      </c>
      <c r="B28" s="410">
        <v>19.3</v>
      </c>
      <c r="C28" s="410">
        <v>19.5</v>
      </c>
      <c r="D28" s="410">
        <v>19.5</v>
      </c>
      <c r="E28" s="7"/>
      <c r="K28" s="2"/>
    </row>
    <row r="29" spans="1:11" ht="12.75">
      <c r="A29" s="559" t="s">
        <v>531</v>
      </c>
      <c r="B29" s="410">
        <v>18.2</v>
      </c>
      <c r="C29" s="410">
        <v>18.9</v>
      </c>
      <c r="D29" s="410">
        <v>19.3</v>
      </c>
      <c r="E29" s="7"/>
      <c r="K29" s="2"/>
    </row>
    <row r="30" spans="1:11" ht="12.75">
      <c r="A30" s="559" t="s">
        <v>481</v>
      </c>
      <c r="B30" s="410">
        <v>20.8</v>
      </c>
      <c r="C30" s="410">
        <v>20</v>
      </c>
      <c r="D30" s="410">
        <v>18.4</v>
      </c>
      <c r="E30" s="7"/>
      <c r="K30" s="2"/>
    </row>
    <row r="31" spans="1:11" ht="12.75">
      <c r="A31" s="559" t="s">
        <v>532</v>
      </c>
      <c r="B31" s="410">
        <v>16.4</v>
      </c>
      <c r="C31" s="410">
        <v>17.4</v>
      </c>
      <c r="D31" s="410">
        <v>18.1</v>
      </c>
      <c r="E31" s="7"/>
      <c r="K31" s="2"/>
    </row>
    <row r="32" spans="1:11" ht="12.75">
      <c r="A32" s="559" t="s">
        <v>459</v>
      </c>
      <c r="B32" s="410">
        <v>17.5</v>
      </c>
      <c r="C32" s="410">
        <v>17.4</v>
      </c>
      <c r="D32" s="410">
        <v>18</v>
      </c>
      <c r="E32" s="7"/>
      <c r="K32" s="2"/>
    </row>
    <row r="33" spans="1:11" ht="12.75">
      <c r="A33" s="559" t="s">
        <v>533</v>
      </c>
      <c r="B33" s="410">
        <v>17.1</v>
      </c>
      <c r="C33" s="410">
        <v>17.2</v>
      </c>
      <c r="D33" s="410">
        <v>17.8</v>
      </c>
      <c r="E33" s="7"/>
      <c r="K33" s="2"/>
    </row>
    <row r="34" spans="1:11" ht="12.75">
      <c r="A34" s="559"/>
      <c r="B34" s="410"/>
      <c r="C34" s="410"/>
      <c r="D34" s="410"/>
      <c r="E34" s="7"/>
      <c r="K34" s="2"/>
    </row>
    <row r="35" spans="1:11" ht="12.75">
      <c r="A35" s="559" t="s">
        <v>460</v>
      </c>
      <c r="B35" s="410">
        <v>23.5</v>
      </c>
      <c r="C35" s="410">
        <v>28.4</v>
      </c>
      <c r="D35" s="410">
        <v>33.7</v>
      </c>
      <c r="E35" s="7"/>
      <c r="K35" s="2"/>
    </row>
    <row r="36" spans="1:11" ht="12.75">
      <c r="A36" s="559" t="s">
        <v>33</v>
      </c>
      <c r="B36" s="410">
        <v>27.3</v>
      </c>
      <c r="C36" s="410">
        <v>29</v>
      </c>
      <c r="D36" s="410">
        <v>30.8</v>
      </c>
      <c r="E36" s="7"/>
      <c r="K36" s="2"/>
    </row>
    <row r="37" spans="1:11" ht="12.75">
      <c r="A37" s="559" t="s">
        <v>31</v>
      </c>
      <c r="B37" s="410">
        <v>20.3</v>
      </c>
      <c r="C37" s="410">
        <v>21</v>
      </c>
      <c r="D37" s="410">
        <v>22.3</v>
      </c>
      <c r="E37" s="7"/>
      <c r="K37" s="2"/>
    </row>
    <row r="38" spans="1:11" ht="12.75">
      <c r="A38" s="559" t="s">
        <v>461</v>
      </c>
      <c r="B38" s="410">
        <v>20.8</v>
      </c>
      <c r="C38" s="410">
        <v>21.2</v>
      </c>
      <c r="D38" s="410">
        <v>21.3</v>
      </c>
      <c r="E38" s="7"/>
      <c r="K38" s="2"/>
    </row>
    <row r="39" spans="1:11" ht="12.75">
      <c r="A39" s="559" t="s">
        <v>451</v>
      </c>
      <c r="B39" s="410">
        <v>18</v>
      </c>
      <c r="C39" s="410">
        <v>18.8</v>
      </c>
      <c r="D39" s="410">
        <v>18.9</v>
      </c>
      <c r="K39" s="2"/>
    </row>
    <row r="40" spans="1:11" ht="12.75">
      <c r="A40" s="503" t="s">
        <v>42</v>
      </c>
      <c r="B40" s="412">
        <v>17.8</v>
      </c>
      <c r="C40" s="412">
        <v>17</v>
      </c>
      <c r="D40" s="412">
        <v>18.1</v>
      </c>
      <c r="K40" s="2"/>
    </row>
    <row r="41" spans="4:11" ht="12.75">
      <c r="D41" s="32" t="s">
        <v>449</v>
      </c>
      <c r="G41" s="2"/>
      <c r="K41" s="2"/>
    </row>
    <row r="42" spans="7:11" ht="12.75">
      <c r="G42" s="2"/>
      <c r="K42" s="2"/>
    </row>
    <row r="43" ht="12.75">
      <c r="A43" s="33" t="s">
        <v>158</v>
      </c>
    </row>
  </sheetData>
  <printOptions/>
  <pageMargins left="0.75" right="0.75" top="1" bottom="1" header="0.5" footer="0.5"/>
  <pageSetup horizontalDpi="600" verticalDpi="600" orientation="landscape" paperSize="9" scale="78" r:id="rId1"/>
  <headerFooter alignWithMargins="0">
    <oddHeader>&amp;L&amp;F
&amp;A</oddHeader>
  </headerFooter>
</worksheet>
</file>

<file path=xl/worksheets/sheet100.xml><?xml version="1.0" encoding="utf-8"?>
<worksheet xmlns="http://schemas.openxmlformats.org/spreadsheetml/2006/main" xmlns:r="http://schemas.openxmlformats.org/officeDocument/2006/relationships">
  <dimension ref="A1:P36"/>
  <sheetViews>
    <sheetView workbookViewId="0" topLeftCell="A1">
      <selection activeCell="A1" sqref="A1"/>
    </sheetView>
  </sheetViews>
  <sheetFormatPr defaultColWidth="9.140625" defaultRowHeight="12.75"/>
  <cols>
    <col min="1" max="1" width="15.140625" style="2" customWidth="1"/>
    <col min="2" max="2" width="11.8515625" style="2" customWidth="1"/>
    <col min="3" max="3" width="10.7109375" style="2" customWidth="1"/>
    <col min="4" max="6" width="9.140625" style="2" customWidth="1"/>
    <col min="7" max="7" width="11.28125" style="2" customWidth="1"/>
    <col min="8" max="16384" width="9.140625" style="2" customWidth="1"/>
  </cols>
  <sheetData>
    <row r="1" spans="1:2" ht="11.25">
      <c r="A1" s="100">
        <v>10.7</v>
      </c>
      <c r="B1" s="1" t="s">
        <v>276</v>
      </c>
    </row>
    <row r="2" ht="11.25">
      <c r="A2" s="24"/>
    </row>
    <row r="3" spans="2:5" ht="11.25">
      <c r="B3" s="7"/>
      <c r="C3" s="7"/>
      <c r="D3" s="242"/>
      <c r="E3" s="4" t="s">
        <v>401</v>
      </c>
    </row>
    <row r="4" spans="1:5" ht="24" customHeight="1">
      <c r="A4" s="278" t="s">
        <v>550</v>
      </c>
      <c r="B4" s="144" t="s">
        <v>400</v>
      </c>
      <c r="C4" s="144" t="s">
        <v>402</v>
      </c>
      <c r="D4" s="144" t="s">
        <v>403</v>
      </c>
      <c r="E4" s="144" t="s">
        <v>593</v>
      </c>
    </row>
    <row r="5" spans="1:5" ht="11.25" customHeight="1">
      <c r="A5" s="153">
        <v>1996</v>
      </c>
      <c r="B5" s="666">
        <v>147.45400000000004</v>
      </c>
      <c r="C5" s="406">
        <v>88.173018</v>
      </c>
      <c r="D5" s="406">
        <v>229.541983112</v>
      </c>
      <c r="E5" s="407">
        <v>465.16900111200005</v>
      </c>
    </row>
    <row r="6" spans="1:5" ht="11.25" customHeight="1">
      <c r="A6" s="153">
        <v>1997</v>
      </c>
      <c r="B6" s="666">
        <v>166.11</v>
      </c>
      <c r="C6" s="410">
        <v>86.89988699999999</v>
      </c>
      <c r="D6" s="410">
        <v>232.28816000000003</v>
      </c>
      <c r="E6" s="576">
        <v>485.29804700000005</v>
      </c>
    </row>
    <row r="7" spans="1:5" ht="11.25" customHeight="1">
      <c r="A7" s="153">
        <v>1998</v>
      </c>
      <c r="B7" s="666">
        <v>176.06</v>
      </c>
      <c r="C7" s="410">
        <v>89.49484799999999</v>
      </c>
      <c r="D7" s="410">
        <v>238.21772</v>
      </c>
      <c r="E7" s="576">
        <v>503.77256800000004</v>
      </c>
    </row>
    <row r="8" spans="1:5" ht="11.25" customHeight="1">
      <c r="A8" s="153">
        <v>1999</v>
      </c>
      <c r="B8" s="666">
        <v>157.37</v>
      </c>
      <c r="C8" s="410">
        <v>87.915609</v>
      </c>
      <c r="D8" s="410">
        <v>239.045976</v>
      </c>
      <c r="E8" s="576">
        <v>484.331585</v>
      </c>
    </row>
    <row r="9" spans="1:5" ht="11.25" customHeight="1">
      <c r="A9" s="153">
        <v>2000</v>
      </c>
      <c r="B9" s="666">
        <v>131.49</v>
      </c>
      <c r="C9" s="410">
        <v>92.326347</v>
      </c>
      <c r="D9" s="410">
        <v>230.481056</v>
      </c>
      <c r="E9" s="576">
        <v>454.29740300000003</v>
      </c>
    </row>
    <row r="10" spans="1:5" ht="11.25" customHeight="1">
      <c r="A10" s="153">
        <v>2001</v>
      </c>
      <c r="B10" s="666">
        <v>126.05</v>
      </c>
      <c r="C10" s="410">
        <v>91.56107700000001</v>
      </c>
      <c r="D10" s="410">
        <v>230.78224</v>
      </c>
      <c r="E10" s="576">
        <v>448.393317</v>
      </c>
    </row>
    <row r="11" spans="1:5" ht="11.25" customHeight="1">
      <c r="A11" s="153">
        <v>2002</v>
      </c>
      <c r="B11" s="666">
        <v>96.25</v>
      </c>
      <c r="C11" s="410">
        <v>87.143382</v>
      </c>
      <c r="D11" s="410">
        <v>223.949128</v>
      </c>
      <c r="E11" s="576">
        <v>407.34251</v>
      </c>
    </row>
    <row r="12" spans="1:5" ht="11.25" customHeight="1">
      <c r="A12" s="153">
        <v>2003</v>
      </c>
      <c r="B12" s="666">
        <v>76.69</v>
      </c>
      <c r="C12" s="410">
        <v>83.428344</v>
      </c>
      <c r="D12" s="410">
        <v>214.292416</v>
      </c>
      <c r="E12" s="576">
        <v>374.41076</v>
      </c>
    </row>
    <row r="13" spans="1:5" ht="11.25">
      <c r="A13" s="153">
        <v>2004</v>
      </c>
      <c r="B13" s="666">
        <v>70.92</v>
      </c>
      <c r="C13" s="410">
        <v>82.75351500000001</v>
      </c>
      <c r="D13" s="410">
        <v>215.101848</v>
      </c>
      <c r="E13" s="576">
        <v>368.775363</v>
      </c>
    </row>
    <row r="14" spans="1:5" ht="11.25">
      <c r="A14" s="280">
        <v>2005</v>
      </c>
      <c r="B14" s="667">
        <v>70.4</v>
      </c>
      <c r="C14" s="412">
        <v>82.850913</v>
      </c>
      <c r="D14" s="412">
        <v>212.14648000000003</v>
      </c>
      <c r="E14" s="462">
        <v>365.3973930000001</v>
      </c>
    </row>
    <row r="15" spans="2:5" ht="11.25">
      <c r="B15" s="7"/>
      <c r="C15" s="7"/>
      <c r="D15" s="242"/>
      <c r="E15" s="4" t="s">
        <v>17</v>
      </c>
    </row>
    <row r="16" spans="2:5" ht="11.25">
      <c r="B16" s="7"/>
      <c r="C16" s="7"/>
      <c r="D16" s="242"/>
      <c r="E16" s="4"/>
    </row>
    <row r="17" spans="2:5" ht="11.25">
      <c r="B17" s="7"/>
      <c r="C17" s="7"/>
      <c r="D17" s="242"/>
      <c r="E17" s="4"/>
    </row>
    <row r="18" spans="2:5" ht="11.25">
      <c r="B18" s="7"/>
      <c r="C18" s="7"/>
      <c r="D18" s="242"/>
      <c r="E18" s="4"/>
    </row>
    <row r="19" spans="2:5" ht="11.25">
      <c r="B19" s="7"/>
      <c r="C19" s="7"/>
      <c r="D19" s="242"/>
      <c r="E19" s="4"/>
    </row>
    <row r="20" spans="2:5" s="365" customFormat="1" ht="12" thickBot="1">
      <c r="B20" s="405"/>
      <c r="C20" s="405"/>
      <c r="D20" s="592"/>
      <c r="E20" s="373"/>
    </row>
    <row r="21" s="67" customFormat="1" ht="12" thickBot="1">
      <c r="A21" s="186" t="s">
        <v>277</v>
      </c>
    </row>
    <row r="22" spans="4:16" s="67" customFormat="1" ht="36" customHeight="1">
      <c r="D22" s="385" t="s">
        <v>550</v>
      </c>
      <c r="E22" s="588" t="s">
        <v>76</v>
      </c>
      <c r="F22" s="588" t="s">
        <v>77</v>
      </c>
      <c r="G22" s="588" t="s">
        <v>78</v>
      </c>
      <c r="H22" s="588" t="s">
        <v>79</v>
      </c>
      <c r="I22" s="588" t="s">
        <v>80</v>
      </c>
      <c r="J22" s="386" t="s">
        <v>593</v>
      </c>
      <c r="L22" s="602" t="s">
        <v>275</v>
      </c>
      <c r="M22" s="603"/>
      <c r="N22" s="455"/>
      <c r="O22" s="455"/>
      <c r="P22" s="456"/>
    </row>
    <row r="23" spans="1:16" s="67" customFormat="1" ht="11.25">
      <c r="A23" s="67" t="s">
        <v>71</v>
      </c>
      <c r="D23" s="153">
        <v>1996</v>
      </c>
      <c r="E23" s="666">
        <v>147.45400000000004</v>
      </c>
      <c r="F23" s="589">
        <v>126.74</v>
      </c>
      <c r="G23" s="590">
        <f aca="true" t="shared" si="0" ref="G23:G32">F23*0.6957</f>
        <v>88.173018</v>
      </c>
      <c r="H23" s="589">
        <v>121.94112999999999</v>
      </c>
      <c r="I23" s="590">
        <f aca="true" t="shared" si="1" ref="I23:I32">H23*1.8824</f>
        <v>229.541983112</v>
      </c>
      <c r="J23" s="593">
        <f>I23+G23+E23</f>
        <v>465.16900111200005</v>
      </c>
      <c r="L23" s="604"/>
      <c r="M23" s="31" t="s">
        <v>628</v>
      </c>
      <c r="N23" s="31" t="s">
        <v>325</v>
      </c>
      <c r="O23" s="31"/>
      <c r="P23" s="458"/>
    </row>
    <row r="24" spans="1:16" s="67" customFormat="1" ht="11.25">
      <c r="A24" s="67" t="s">
        <v>72</v>
      </c>
      <c r="B24" s="131"/>
      <c r="C24" s="131"/>
      <c r="D24" s="153">
        <v>1997</v>
      </c>
      <c r="E24" s="666">
        <v>166.11</v>
      </c>
      <c r="F24" s="589">
        <v>124.91</v>
      </c>
      <c r="G24" s="590">
        <f t="shared" si="0"/>
        <v>86.89988699999999</v>
      </c>
      <c r="H24" s="589">
        <v>123.4</v>
      </c>
      <c r="I24" s="590">
        <f t="shared" si="1"/>
        <v>232.28816000000003</v>
      </c>
      <c r="J24" s="593">
        <f>I24+G24+E24</f>
        <v>485.29804700000005</v>
      </c>
      <c r="L24" s="604">
        <v>1996</v>
      </c>
      <c r="M24" s="127">
        <v>465.16900111200005</v>
      </c>
      <c r="N24" s="31">
        <v>306</v>
      </c>
      <c r="O24" s="31"/>
      <c r="P24" s="458"/>
    </row>
    <row r="25" spans="1:16" s="67" customFormat="1" ht="11.25">
      <c r="A25" s="67" t="s">
        <v>73</v>
      </c>
      <c r="B25" s="131"/>
      <c r="C25" s="178">
        <v>1</v>
      </c>
      <c r="D25" s="153">
        <v>1998</v>
      </c>
      <c r="E25" s="666">
        <v>176.06</v>
      </c>
      <c r="F25" s="589">
        <v>128.64</v>
      </c>
      <c r="G25" s="590">
        <f t="shared" si="0"/>
        <v>89.49484799999999</v>
      </c>
      <c r="H25" s="589">
        <v>126.55</v>
      </c>
      <c r="I25" s="590">
        <f t="shared" si="1"/>
        <v>238.21772</v>
      </c>
      <c r="J25" s="593">
        <f aca="true" t="shared" si="2" ref="J25:J32">I25+G25+E25</f>
        <v>503.77256800000004</v>
      </c>
      <c r="L25" s="604">
        <v>1997</v>
      </c>
      <c r="M25" s="127">
        <v>485.29804700000005</v>
      </c>
      <c r="N25" s="31">
        <v>306</v>
      </c>
      <c r="O25" s="31"/>
      <c r="P25" s="458"/>
    </row>
    <row r="26" spans="1:16" s="67" customFormat="1" ht="11.25">
      <c r="A26" s="67" t="s">
        <v>74</v>
      </c>
      <c r="B26" s="131"/>
      <c r="C26" s="67">
        <v>0.6957</v>
      </c>
      <c r="D26" s="153">
        <v>1999</v>
      </c>
      <c r="E26" s="666">
        <v>157.37</v>
      </c>
      <c r="F26" s="589">
        <v>126.37</v>
      </c>
      <c r="G26" s="590">
        <f t="shared" si="0"/>
        <v>87.915609</v>
      </c>
      <c r="H26" s="589">
        <v>126.99</v>
      </c>
      <c r="I26" s="590">
        <f t="shared" si="1"/>
        <v>239.045976</v>
      </c>
      <c r="J26" s="593">
        <f t="shared" si="2"/>
        <v>484.331585</v>
      </c>
      <c r="L26" s="604">
        <v>1998</v>
      </c>
      <c r="M26" s="127">
        <v>503.77256800000004</v>
      </c>
      <c r="N26" s="31">
        <v>306</v>
      </c>
      <c r="O26" s="31"/>
      <c r="P26" s="458"/>
    </row>
    <row r="27" spans="1:16" s="67" customFormat="1" ht="11.25">
      <c r="A27" s="67" t="s">
        <v>75</v>
      </c>
      <c r="B27" s="131"/>
      <c r="C27" s="67">
        <v>1.8824</v>
      </c>
      <c r="D27" s="153">
        <v>2000</v>
      </c>
      <c r="E27" s="666">
        <v>131.49</v>
      </c>
      <c r="F27" s="589">
        <v>132.71</v>
      </c>
      <c r="G27" s="590">
        <f t="shared" si="0"/>
        <v>92.326347</v>
      </c>
      <c r="H27" s="589">
        <v>122.44</v>
      </c>
      <c r="I27" s="590">
        <f t="shared" si="1"/>
        <v>230.481056</v>
      </c>
      <c r="J27" s="593">
        <f t="shared" si="2"/>
        <v>454.29740300000003</v>
      </c>
      <c r="L27" s="604">
        <v>1999</v>
      </c>
      <c r="M27" s="127">
        <v>484.331585</v>
      </c>
      <c r="N27" s="31">
        <v>306</v>
      </c>
      <c r="O27" s="31"/>
      <c r="P27" s="458"/>
    </row>
    <row r="28" spans="4:16" s="67" customFormat="1" ht="11.25">
      <c r="D28" s="153">
        <v>2001</v>
      </c>
      <c r="E28" s="666">
        <v>126.05</v>
      </c>
      <c r="F28" s="589">
        <v>131.61</v>
      </c>
      <c r="G28" s="590">
        <f t="shared" si="0"/>
        <v>91.56107700000001</v>
      </c>
      <c r="H28" s="589">
        <v>122.6</v>
      </c>
      <c r="I28" s="590">
        <f t="shared" si="1"/>
        <v>230.78224</v>
      </c>
      <c r="J28" s="593">
        <f t="shared" si="2"/>
        <v>448.393317</v>
      </c>
      <c r="L28" s="604">
        <v>2000</v>
      </c>
      <c r="M28" s="127">
        <v>454.29740300000003</v>
      </c>
      <c r="N28" s="31">
        <v>306</v>
      </c>
      <c r="O28" s="31"/>
      <c r="P28" s="458"/>
    </row>
    <row r="29" spans="4:16" s="67" customFormat="1" ht="11.25">
      <c r="D29" s="153">
        <v>2002</v>
      </c>
      <c r="E29" s="666">
        <v>96.25</v>
      </c>
      <c r="F29" s="589">
        <v>125.26</v>
      </c>
      <c r="G29" s="590">
        <f t="shared" si="0"/>
        <v>87.143382</v>
      </c>
      <c r="H29" s="589">
        <v>118.97</v>
      </c>
      <c r="I29" s="590">
        <f t="shared" si="1"/>
        <v>223.949128</v>
      </c>
      <c r="J29" s="593">
        <f t="shared" si="2"/>
        <v>407.34251</v>
      </c>
      <c r="L29" s="604">
        <v>2001</v>
      </c>
      <c r="M29" s="127">
        <v>448.393317</v>
      </c>
      <c r="N29" s="31">
        <v>306</v>
      </c>
      <c r="O29" s="31"/>
      <c r="P29" s="458"/>
    </row>
    <row r="30" spans="4:16" s="67" customFormat="1" ht="11.25">
      <c r="D30" s="153">
        <v>2003</v>
      </c>
      <c r="E30" s="666">
        <v>76.69</v>
      </c>
      <c r="F30" s="589">
        <v>119.92</v>
      </c>
      <c r="G30" s="590">
        <f t="shared" si="0"/>
        <v>83.428344</v>
      </c>
      <c r="H30" s="589">
        <v>113.84</v>
      </c>
      <c r="I30" s="590">
        <f t="shared" si="1"/>
        <v>214.292416</v>
      </c>
      <c r="J30" s="593">
        <f t="shared" si="2"/>
        <v>374.41076</v>
      </c>
      <c r="L30" s="604">
        <v>2002</v>
      </c>
      <c r="M30" s="127">
        <v>407.34251</v>
      </c>
      <c r="N30" s="31">
        <v>306</v>
      </c>
      <c r="O30" s="31"/>
      <c r="P30" s="458"/>
    </row>
    <row r="31" spans="4:16" s="67" customFormat="1" ht="11.25">
      <c r="D31" s="153">
        <v>2004</v>
      </c>
      <c r="E31" s="666">
        <v>70.92</v>
      </c>
      <c r="F31" s="589">
        <v>118.95</v>
      </c>
      <c r="G31" s="590">
        <f t="shared" si="0"/>
        <v>82.75351500000001</v>
      </c>
      <c r="H31" s="589">
        <v>114.27</v>
      </c>
      <c r="I31" s="590">
        <f t="shared" si="1"/>
        <v>215.101848</v>
      </c>
      <c r="J31" s="593">
        <f t="shared" si="2"/>
        <v>368.775363</v>
      </c>
      <c r="L31" s="604">
        <v>2003</v>
      </c>
      <c r="M31" s="127">
        <v>374.41076</v>
      </c>
      <c r="N31" s="31">
        <v>306</v>
      </c>
      <c r="O31" s="31"/>
      <c r="P31" s="458"/>
    </row>
    <row r="32" spans="4:16" s="67" customFormat="1" ht="11.25">
      <c r="D32" s="17">
        <v>2005</v>
      </c>
      <c r="E32" s="453">
        <v>70.4</v>
      </c>
      <c r="F32" s="439">
        <v>119.09</v>
      </c>
      <c r="G32" s="591">
        <f t="shared" si="0"/>
        <v>82.850913</v>
      </c>
      <c r="H32" s="439">
        <v>112.7</v>
      </c>
      <c r="I32" s="591">
        <f t="shared" si="1"/>
        <v>212.14648000000003</v>
      </c>
      <c r="J32" s="594">
        <f t="shared" si="2"/>
        <v>365.3973930000001</v>
      </c>
      <c r="L32" s="605">
        <v>2004</v>
      </c>
      <c r="M32" s="127">
        <v>368.775363</v>
      </c>
      <c r="N32" s="195">
        <v>306</v>
      </c>
      <c r="O32" s="31"/>
      <c r="P32" s="458"/>
    </row>
    <row r="33" spans="4:16" s="67" customFormat="1" ht="13.5" thickBot="1">
      <c r="D33"/>
      <c r="E33"/>
      <c r="F33"/>
      <c r="G33"/>
      <c r="H33"/>
      <c r="I33"/>
      <c r="J33" s="4" t="s">
        <v>17</v>
      </c>
      <c r="L33" s="459">
        <v>2005</v>
      </c>
      <c r="M33" s="405">
        <v>365.3973930000001</v>
      </c>
      <c r="N33" s="365">
        <v>306</v>
      </c>
      <c r="O33" s="365"/>
      <c r="P33" s="460"/>
    </row>
    <row r="34" spans="4:10" s="67" customFormat="1" ht="12.75">
      <c r="D34"/>
      <c r="E34"/>
      <c r="F34"/>
      <c r="G34"/>
      <c r="H34"/>
      <c r="I34"/>
      <c r="J34"/>
    </row>
    <row r="35" s="365" customFormat="1" ht="12" thickBot="1"/>
    <row r="36" ht="11.25">
      <c r="L36" s="31"/>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sheetData>
  <printOptions/>
  <pageMargins left="0.75" right="0.75" top="1" bottom="1" header="0.5" footer="0.5"/>
  <pageSetup horizontalDpi="600" verticalDpi="600" orientation="portrait" paperSize="9" scale="72" r:id="rId2"/>
  <drawing r:id="rId1"/>
</worksheet>
</file>

<file path=xl/worksheets/sheet101.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26.8515625" style="2" customWidth="1"/>
    <col min="2" max="7" width="8.7109375" style="2" customWidth="1"/>
    <col min="8" max="9" width="9.140625" style="2" customWidth="1"/>
    <col min="10" max="11" width="10.140625" style="2" customWidth="1"/>
    <col min="12" max="12" width="10.00390625" style="2" customWidth="1"/>
    <col min="13" max="14" width="0" style="2" hidden="1" customWidth="1"/>
    <col min="15" max="15" width="10.8515625" style="2" customWidth="1"/>
    <col min="16" max="17" width="9.140625" style="2" customWidth="1"/>
    <col min="18" max="19" width="0" style="2" hidden="1" customWidth="1"/>
    <col min="20" max="20" width="9.7109375" style="2" customWidth="1"/>
    <col min="21" max="16384" width="9.140625" style="2" customWidth="1"/>
  </cols>
  <sheetData>
    <row r="1" spans="1:2" ht="11.25">
      <c r="A1" s="100">
        <v>10.8</v>
      </c>
      <c r="B1" s="1" t="s">
        <v>43</v>
      </c>
    </row>
    <row r="2" ht="11.25">
      <c r="A2" s="24"/>
    </row>
    <row r="3" spans="1:7" ht="11.25">
      <c r="A3" s="24"/>
      <c r="D3" s="4" t="s">
        <v>351</v>
      </c>
      <c r="G3" s="4" t="s">
        <v>625</v>
      </c>
    </row>
    <row r="4" spans="1:8" ht="12.75" customHeight="1">
      <c r="A4" s="251"/>
      <c r="B4" s="851" t="s">
        <v>349</v>
      </c>
      <c r="C4" s="851"/>
      <c r="D4" s="863"/>
      <c r="E4" s="851" t="s">
        <v>350</v>
      </c>
      <c r="F4" s="851"/>
      <c r="G4" s="858"/>
      <c r="H4" s="222"/>
    </row>
    <row r="5" spans="1:7" ht="12.75" customHeight="1">
      <c r="A5" s="40" t="s">
        <v>470</v>
      </c>
      <c r="B5" s="40">
        <v>2004</v>
      </c>
      <c r="C5" s="40">
        <v>2005</v>
      </c>
      <c r="D5" s="40">
        <v>2006</v>
      </c>
      <c r="E5" s="40">
        <v>2004</v>
      </c>
      <c r="F5" s="40">
        <v>2005</v>
      </c>
      <c r="G5" s="40">
        <v>2006</v>
      </c>
    </row>
    <row r="6" spans="1:7" ht="12.75" customHeight="1">
      <c r="A6" s="20" t="s">
        <v>471</v>
      </c>
      <c r="B6" s="398">
        <v>821.903</v>
      </c>
      <c r="C6" s="399">
        <v>881.9</v>
      </c>
      <c r="D6" s="781">
        <v>1063.8</v>
      </c>
      <c r="E6" s="401">
        <v>54.3</v>
      </c>
      <c r="F6" s="399">
        <v>51</v>
      </c>
      <c r="G6" s="575">
        <v>44.7</v>
      </c>
    </row>
    <row r="7" spans="1:7" ht="12.75" customHeight="1">
      <c r="A7" s="20" t="s">
        <v>472</v>
      </c>
      <c r="B7" s="398">
        <v>123.446</v>
      </c>
      <c r="C7" s="399">
        <v>150.2</v>
      </c>
      <c r="D7" s="400">
        <v>164.2</v>
      </c>
      <c r="E7" s="401">
        <v>44.3</v>
      </c>
      <c r="F7" s="399">
        <v>35.6</v>
      </c>
      <c r="G7" s="410">
        <v>36.5</v>
      </c>
    </row>
    <row r="8" spans="1:7" ht="12.75" customHeight="1">
      <c r="A8" s="20" t="s">
        <v>473</v>
      </c>
      <c r="B8" s="398">
        <v>295.89</v>
      </c>
      <c r="C8" s="399">
        <v>300.1</v>
      </c>
      <c r="D8" s="400">
        <v>327.1</v>
      </c>
      <c r="E8" s="401">
        <v>81.1</v>
      </c>
      <c r="F8" s="399">
        <v>80.4</v>
      </c>
      <c r="G8" s="410">
        <v>80.6</v>
      </c>
    </row>
    <row r="9" spans="1:8" ht="12.75" customHeight="1">
      <c r="A9" s="318" t="s">
        <v>417</v>
      </c>
      <c r="B9" s="398">
        <v>107.393</v>
      </c>
      <c r="C9" s="399">
        <v>123.3</v>
      </c>
      <c r="D9" s="400">
        <v>116.67</v>
      </c>
      <c r="E9" s="401">
        <v>53.1</v>
      </c>
      <c r="F9" s="399">
        <v>46.2</v>
      </c>
      <c r="G9" s="410">
        <v>53.4</v>
      </c>
      <c r="H9" s="2" t="s">
        <v>549</v>
      </c>
    </row>
    <row r="10" spans="1:7" ht="12.75" customHeight="1">
      <c r="A10" s="20" t="s">
        <v>474</v>
      </c>
      <c r="B10" s="398">
        <v>157.521</v>
      </c>
      <c r="C10" s="399">
        <v>158</v>
      </c>
      <c r="D10" s="400">
        <v>176.5</v>
      </c>
      <c r="E10" s="401">
        <v>93.3</v>
      </c>
      <c r="F10" s="399">
        <v>92.9</v>
      </c>
      <c r="G10" s="410">
        <v>94.4</v>
      </c>
    </row>
    <row r="11" spans="1:7" ht="12.75" customHeight="1">
      <c r="A11" s="20" t="s">
        <v>648</v>
      </c>
      <c r="B11" s="398">
        <v>892</v>
      </c>
      <c r="C11" s="399">
        <v>929.2</v>
      </c>
      <c r="D11" s="400">
        <v>998.3</v>
      </c>
      <c r="E11" s="401">
        <v>76.4</v>
      </c>
      <c r="F11" s="399">
        <v>73.3</v>
      </c>
      <c r="G11" s="410">
        <v>74</v>
      </c>
    </row>
    <row r="12" spans="1:7" ht="12.75" customHeight="1">
      <c r="A12" s="20" t="s">
        <v>44</v>
      </c>
      <c r="B12" s="398">
        <v>305.451</v>
      </c>
      <c r="C12" s="399">
        <v>236.4</v>
      </c>
      <c r="D12" s="400">
        <v>253.7</v>
      </c>
      <c r="E12" s="401">
        <v>63</v>
      </c>
      <c r="F12" s="399">
        <v>86</v>
      </c>
      <c r="G12" s="410">
        <v>84.3</v>
      </c>
    </row>
    <row r="13" spans="1:7" ht="12.75" customHeight="1">
      <c r="A13" s="40" t="s">
        <v>593</v>
      </c>
      <c r="B13" s="574">
        <v>2703.6</v>
      </c>
      <c r="C13" s="573">
        <v>2779.1</v>
      </c>
      <c r="D13" s="574">
        <v>3100.3</v>
      </c>
      <c r="E13" s="573">
        <v>67.3</v>
      </c>
      <c r="F13" s="573">
        <v>66</v>
      </c>
      <c r="G13" s="462">
        <v>63.9</v>
      </c>
    </row>
    <row r="14" ht="11.25">
      <c r="G14" s="4" t="s">
        <v>462</v>
      </c>
    </row>
    <row r="17" spans="1:8" ht="11.25">
      <c r="A17" s="848" t="s">
        <v>66</v>
      </c>
      <c r="B17" s="846"/>
      <c r="C17" s="846"/>
      <c r="D17" s="846"/>
      <c r="E17" s="846"/>
      <c r="F17" s="846"/>
      <c r="G17" s="846"/>
      <c r="H17" s="841"/>
    </row>
    <row r="18" spans="1:8" ht="11.25">
      <c r="A18" s="841"/>
      <c r="B18" s="841"/>
      <c r="C18" s="841"/>
      <c r="D18" s="841"/>
      <c r="E18" s="841"/>
      <c r="F18" s="841"/>
      <c r="G18" s="841"/>
      <c r="H18" s="841"/>
    </row>
    <row r="19" spans="1:8" ht="11.25">
      <c r="A19" s="841"/>
      <c r="B19" s="841"/>
      <c r="C19" s="841"/>
      <c r="D19" s="841"/>
      <c r="E19" s="841"/>
      <c r="F19" s="841"/>
      <c r="G19" s="841"/>
      <c r="H19" s="841"/>
    </row>
    <row r="20" spans="1:8" ht="11.25">
      <c r="A20" s="841"/>
      <c r="B20" s="841"/>
      <c r="C20" s="841"/>
      <c r="D20" s="841"/>
      <c r="E20" s="841"/>
      <c r="F20" s="841"/>
      <c r="G20" s="841"/>
      <c r="H20" s="841"/>
    </row>
    <row r="21" spans="1:8" ht="11.25">
      <c r="A21" s="841"/>
      <c r="B21" s="841"/>
      <c r="C21" s="841"/>
      <c r="D21" s="841"/>
      <c r="E21" s="841"/>
      <c r="F21" s="841"/>
      <c r="G21" s="841"/>
      <c r="H21" s="841"/>
    </row>
  </sheetData>
  <mergeCells count="3">
    <mergeCell ref="A17:H21"/>
    <mergeCell ref="B4:D4"/>
    <mergeCell ref="E4:G4"/>
  </mergeCells>
  <printOptions/>
  <pageMargins left="0.75" right="0.75" top="1" bottom="1" header="0.5" footer="0.5"/>
  <pageSetup horizontalDpi="600" verticalDpi="600" orientation="portrait" paperSize="9" scale="64" r:id="rId1"/>
</worksheet>
</file>

<file path=xl/worksheets/sheet102.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9.140625" defaultRowHeight="12.75"/>
  <cols>
    <col min="1" max="1" width="14.7109375" style="2" customWidth="1"/>
    <col min="2" max="2" width="11.140625" style="2" customWidth="1"/>
    <col min="3" max="3" width="9.28125" style="2" customWidth="1"/>
    <col min="4" max="4" width="16.00390625" style="2" customWidth="1"/>
    <col min="5" max="7" width="8.57421875" style="2" customWidth="1"/>
    <col min="8" max="16384" width="9.140625" style="2" customWidth="1"/>
  </cols>
  <sheetData>
    <row r="1" spans="1:2" ht="11.25">
      <c r="A1" s="349" t="s">
        <v>316</v>
      </c>
      <c r="B1" s="1" t="s">
        <v>170</v>
      </c>
    </row>
    <row r="2" spans="1:4" ht="11.25" customHeight="1">
      <c r="A2" s="705"/>
      <c r="B2" s="733"/>
      <c r="C2" s="733"/>
      <c r="D2" s="733"/>
    </row>
    <row r="3" spans="1:4" ht="11.25">
      <c r="A3" s="25"/>
      <c r="B3" s="25"/>
      <c r="C3" s="438" t="s">
        <v>418</v>
      </c>
      <c r="D3" s="438" t="s">
        <v>484</v>
      </c>
    </row>
    <row r="4" spans="1:4" ht="11.25">
      <c r="A4" s="40" t="s">
        <v>548</v>
      </c>
      <c r="B4" s="201" t="s">
        <v>719</v>
      </c>
      <c r="C4" s="201" t="s">
        <v>636</v>
      </c>
      <c r="D4" s="521" t="s">
        <v>720</v>
      </c>
    </row>
    <row r="5" spans="1:4" ht="11.25">
      <c r="A5" s="251" t="s">
        <v>426</v>
      </c>
      <c r="B5" s="577">
        <v>566</v>
      </c>
      <c r="C5" s="577">
        <v>4</v>
      </c>
      <c r="D5" s="575">
        <v>0.7067137809187279</v>
      </c>
    </row>
    <row r="6" spans="1:4" ht="11.25">
      <c r="A6" s="58" t="s">
        <v>437</v>
      </c>
      <c r="B6" s="461">
        <v>625</v>
      </c>
      <c r="C6" s="461">
        <v>12</v>
      </c>
      <c r="D6" s="410">
        <v>1.92</v>
      </c>
    </row>
    <row r="7" spans="1:4" ht="11.25">
      <c r="A7" s="58" t="s">
        <v>425</v>
      </c>
      <c r="B7" s="461">
        <v>737</v>
      </c>
      <c r="C7" s="461">
        <v>37</v>
      </c>
      <c r="D7" s="410">
        <v>5.020352781546811</v>
      </c>
    </row>
    <row r="8" spans="1:4" ht="11.25">
      <c r="A8" s="58" t="s">
        <v>532</v>
      </c>
      <c r="B8" s="461">
        <v>497</v>
      </c>
      <c r="C8" s="461">
        <v>25</v>
      </c>
      <c r="D8" s="410">
        <v>5.030181086519115</v>
      </c>
    </row>
    <row r="9" spans="1:4" ht="11.25">
      <c r="A9" s="58" t="s">
        <v>424</v>
      </c>
      <c r="B9" s="461">
        <v>475</v>
      </c>
      <c r="C9" s="461">
        <v>24</v>
      </c>
      <c r="D9" s="410">
        <v>5.052631578947368</v>
      </c>
    </row>
    <row r="10" spans="1:4" ht="11.25">
      <c r="A10" s="58" t="s">
        <v>529</v>
      </c>
      <c r="B10" s="461">
        <v>617</v>
      </c>
      <c r="C10" s="461">
        <v>59</v>
      </c>
      <c r="D10" s="410">
        <v>9.562398703403566</v>
      </c>
    </row>
    <row r="11" spans="1:4" ht="11.25">
      <c r="A11" s="58" t="s">
        <v>431</v>
      </c>
      <c r="B11" s="461">
        <v>702</v>
      </c>
      <c r="C11" s="461">
        <v>131</v>
      </c>
      <c r="D11" s="410">
        <v>18.66096866096866</v>
      </c>
    </row>
    <row r="12" spans="1:4" ht="11.25">
      <c r="A12" s="58" t="s">
        <v>429</v>
      </c>
      <c r="B12" s="461">
        <v>553</v>
      </c>
      <c r="C12" s="461">
        <v>192</v>
      </c>
      <c r="D12" s="410">
        <v>34.719710669077756</v>
      </c>
    </row>
    <row r="13" spans="1:4" ht="11.25">
      <c r="A13" s="84" t="s">
        <v>30</v>
      </c>
      <c r="B13" s="736">
        <v>517</v>
      </c>
      <c r="C13" s="736">
        <v>213</v>
      </c>
      <c r="D13" s="576">
        <v>41.19922630560928</v>
      </c>
    </row>
    <row r="14" spans="1:4" ht="11.25">
      <c r="A14" s="58" t="s">
        <v>428</v>
      </c>
      <c r="B14" s="461">
        <v>583</v>
      </c>
      <c r="C14" s="461">
        <v>289</v>
      </c>
      <c r="D14" s="410">
        <v>49.57118353344768</v>
      </c>
    </row>
    <row r="15" spans="1:4" ht="11.25">
      <c r="A15" s="58" t="s">
        <v>430</v>
      </c>
      <c r="B15" s="461">
        <v>548</v>
      </c>
      <c r="C15" s="461">
        <v>284</v>
      </c>
      <c r="D15" s="410">
        <v>51.82481751824818</v>
      </c>
    </row>
    <row r="16" spans="1:4" ht="11.25">
      <c r="A16" s="84" t="s">
        <v>628</v>
      </c>
      <c r="B16" s="736">
        <v>804</v>
      </c>
      <c r="C16" s="736">
        <v>471</v>
      </c>
      <c r="D16" s="576">
        <v>58.582089552238806</v>
      </c>
    </row>
    <row r="17" spans="1:4" ht="11.25">
      <c r="A17" s="58" t="s">
        <v>531</v>
      </c>
      <c r="B17" s="461">
        <v>488</v>
      </c>
      <c r="C17" s="461">
        <v>286</v>
      </c>
      <c r="D17" s="410">
        <v>58.606557377049185</v>
      </c>
    </row>
    <row r="18" spans="1:4" ht="11.25">
      <c r="A18" s="58" t="s">
        <v>541</v>
      </c>
      <c r="B18" s="461">
        <v>466</v>
      </c>
      <c r="C18" s="461">
        <v>278</v>
      </c>
      <c r="D18" s="410">
        <v>59.65665236051502</v>
      </c>
    </row>
    <row r="19" spans="1:4" ht="11.25">
      <c r="A19" s="58" t="s">
        <v>533</v>
      </c>
      <c r="B19" s="461">
        <v>588</v>
      </c>
      <c r="C19" s="461">
        <v>353</v>
      </c>
      <c r="D19" s="410">
        <v>60.03401360544217</v>
      </c>
    </row>
    <row r="20" spans="1:4" ht="11.25">
      <c r="A20" s="58" t="s">
        <v>530</v>
      </c>
      <c r="B20" s="461">
        <v>435</v>
      </c>
      <c r="C20" s="461">
        <v>274</v>
      </c>
      <c r="D20" s="410">
        <v>62.98850574712643</v>
      </c>
    </row>
    <row r="21" spans="1:4" ht="11.25">
      <c r="A21" s="58" t="s">
        <v>544</v>
      </c>
      <c r="B21" s="461">
        <v>411</v>
      </c>
      <c r="C21" s="461">
        <v>292</v>
      </c>
      <c r="D21" s="410">
        <v>71.04622871046229</v>
      </c>
    </row>
    <row r="22" spans="1:4" ht="11.25">
      <c r="A22" s="58" t="s">
        <v>454</v>
      </c>
      <c r="B22" s="461">
        <v>301</v>
      </c>
      <c r="C22" s="461">
        <v>234</v>
      </c>
      <c r="D22" s="410">
        <v>77.74086378737542</v>
      </c>
    </row>
    <row r="23" spans="1:4" ht="11.25">
      <c r="A23" s="58" t="s">
        <v>540</v>
      </c>
      <c r="B23" s="461">
        <v>296</v>
      </c>
      <c r="C23" s="461">
        <v>234</v>
      </c>
      <c r="D23" s="410">
        <v>79.05405405405406</v>
      </c>
    </row>
    <row r="24" spans="1:4" ht="11.25">
      <c r="A24" s="58" t="s">
        <v>452</v>
      </c>
      <c r="B24" s="461">
        <v>446</v>
      </c>
      <c r="C24" s="461">
        <v>356</v>
      </c>
      <c r="D24" s="410">
        <v>79.82062780269058</v>
      </c>
    </row>
    <row r="25" spans="1:4" ht="11.25">
      <c r="A25" s="58" t="s">
        <v>542</v>
      </c>
      <c r="B25" s="461">
        <v>468</v>
      </c>
      <c r="C25" s="461">
        <v>376</v>
      </c>
      <c r="D25" s="410">
        <v>80.34188034188034</v>
      </c>
    </row>
    <row r="26" spans="1:4" ht="11.25">
      <c r="A26" s="58" t="s">
        <v>547</v>
      </c>
      <c r="B26" s="461">
        <v>432</v>
      </c>
      <c r="C26" s="461">
        <v>362</v>
      </c>
      <c r="D26" s="410">
        <v>83.79629629629629</v>
      </c>
    </row>
    <row r="27" spans="1:4" ht="11.25">
      <c r="A27" s="58" t="s">
        <v>453</v>
      </c>
      <c r="B27" s="461">
        <v>385</v>
      </c>
      <c r="C27" s="461">
        <v>326</v>
      </c>
      <c r="D27" s="410">
        <v>84.67532467532467</v>
      </c>
    </row>
    <row r="28" spans="1:4" ht="11.25">
      <c r="A28" s="58" t="s">
        <v>545</v>
      </c>
      <c r="B28" s="461">
        <v>652</v>
      </c>
      <c r="C28" s="461">
        <v>562</v>
      </c>
      <c r="D28" s="410">
        <v>86.1963190184049</v>
      </c>
    </row>
    <row r="29" spans="1:4" ht="11.25">
      <c r="A29" s="58" t="s">
        <v>427</v>
      </c>
      <c r="B29" s="461">
        <v>443</v>
      </c>
      <c r="C29" s="461">
        <v>386</v>
      </c>
      <c r="D29" s="410">
        <v>87.13318284424379</v>
      </c>
    </row>
    <row r="30" spans="1:4" ht="11.25">
      <c r="A30" s="58" t="s">
        <v>534</v>
      </c>
      <c r="B30" s="461">
        <v>745</v>
      </c>
      <c r="C30" s="461">
        <v>652</v>
      </c>
      <c r="D30" s="410">
        <v>87.51677852348993</v>
      </c>
    </row>
    <row r="31" spans="1:4" ht="11.25">
      <c r="A31" s="58" t="s">
        <v>546</v>
      </c>
      <c r="B31" s="461">
        <v>259</v>
      </c>
      <c r="C31" s="461">
        <v>236</v>
      </c>
      <c r="D31" s="410">
        <v>91.11969111969111</v>
      </c>
    </row>
    <row r="32" spans="1:4" ht="11.25">
      <c r="A32" s="58" t="s">
        <v>543</v>
      </c>
      <c r="B32" s="461">
        <v>390</v>
      </c>
      <c r="C32" s="461">
        <v>356</v>
      </c>
      <c r="D32" s="410">
        <v>91.28205128205128</v>
      </c>
    </row>
    <row r="33" spans="1:4" ht="11.25">
      <c r="A33" s="58"/>
      <c r="B33" s="461"/>
      <c r="C33" s="461"/>
      <c r="D33" s="410"/>
    </row>
    <row r="34" spans="1:4" ht="11.25">
      <c r="A34" s="58" t="s">
        <v>461</v>
      </c>
      <c r="B34" s="461">
        <v>715</v>
      </c>
      <c r="C34" s="461">
        <v>1</v>
      </c>
      <c r="D34" s="410">
        <v>0.13986013986013987</v>
      </c>
    </row>
    <row r="35" spans="1:4" ht="11.25">
      <c r="A35" s="58" t="s">
        <v>451</v>
      </c>
      <c r="B35" s="461">
        <v>793</v>
      </c>
      <c r="C35" s="461">
        <v>245</v>
      </c>
      <c r="D35" s="410">
        <v>30.895334174022697</v>
      </c>
    </row>
    <row r="36" spans="1:4" ht="11.25">
      <c r="A36" s="58" t="s">
        <v>460</v>
      </c>
      <c r="B36" s="461">
        <v>534</v>
      </c>
      <c r="C36" s="461">
        <v>370</v>
      </c>
      <c r="D36" s="410">
        <v>69.28838951310861</v>
      </c>
    </row>
    <row r="37" spans="1:4" ht="11.25">
      <c r="A37" s="22" t="s">
        <v>31</v>
      </c>
      <c r="B37" s="439">
        <v>434</v>
      </c>
      <c r="C37" s="439">
        <v>364</v>
      </c>
      <c r="D37" s="412">
        <v>83.87096774193549</v>
      </c>
    </row>
    <row r="38" ht="11.25">
      <c r="D38" s="4" t="s">
        <v>520</v>
      </c>
    </row>
    <row r="40" spans="1:4" ht="13.5" customHeight="1">
      <c r="A40" s="848" t="s">
        <v>171</v>
      </c>
      <c r="B40" s="843"/>
      <c r="C40" s="843"/>
      <c r="D40" s="843"/>
    </row>
    <row r="41" spans="1:7" ht="21" customHeight="1">
      <c r="A41" s="843"/>
      <c r="B41" s="843"/>
      <c r="C41" s="843"/>
      <c r="D41" s="843"/>
      <c r="E41" s="290"/>
      <c r="F41" s="290"/>
      <c r="G41" s="290"/>
    </row>
    <row r="42" spans="1:7" ht="11.25" customHeight="1">
      <c r="A42" s="846" t="s">
        <v>16</v>
      </c>
      <c r="B42" s="843"/>
      <c r="C42" s="843"/>
      <c r="D42" s="843"/>
      <c r="E42" s="83"/>
      <c r="F42" s="83"/>
      <c r="G42" s="83"/>
    </row>
    <row r="43" spans="1:7" ht="11.25" customHeight="1">
      <c r="A43" s="843"/>
      <c r="B43" s="843"/>
      <c r="C43" s="843"/>
      <c r="D43" s="843"/>
      <c r="E43" s="83"/>
      <c r="F43" s="83"/>
      <c r="G43" s="83"/>
    </row>
    <row r="44" spans="1:7" ht="11.25" customHeight="1">
      <c r="A44" s="843"/>
      <c r="B44" s="843"/>
      <c r="C44" s="843"/>
      <c r="D44" s="843"/>
      <c r="E44" s="83"/>
      <c r="F44" s="83"/>
      <c r="G44" s="83"/>
    </row>
    <row r="45" spans="1:7" ht="11.25" customHeight="1">
      <c r="A45" s="843"/>
      <c r="B45" s="843"/>
      <c r="C45" s="843"/>
      <c r="D45" s="843"/>
      <c r="E45" s="83"/>
      <c r="F45" s="83"/>
      <c r="G45" s="83"/>
    </row>
    <row r="46" spans="1:7" ht="12.75" customHeight="1">
      <c r="A46" s="843"/>
      <c r="B46" s="843"/>
      <c r="C46" s="843"/>
      <c r="D46" s="843"/>
      <c r="E46" s="83"/>
      <c r="F46" s="83"/>
      <c r="G46" s="83"/>
    </row>
    <row r="47" spans="1:7" ht="11.25" customHeight="1">
      <c r="A47" s="843"/>
      <c r="B47" s="843"/>
      <c r="C47" s="843"/>
      <c r="D47" s="843"/>
      <c r="E47" s="83"/>
      <c r="F47" s="83"/>
      <c r="G47" s="83"/>
    </row>
    <row r="48" spans="1:7" ht="11.25" customHeight="1">
      <c r="A48" s="843"/>
      <c r="B48" s="843"/>
      <c r="C48" s="843"/>
      <c r="D48" s="843"/>
      <c r="E48" s="83"/>
      <c r="F48" s="83"/>
      <c r="G48" s="83"/>
    </row>
    <row r="49" spans="1:7" ht="24" customHeight="1">
      <c r="A49" s="843"/>
      <c r="B49" s="843"/>
      <c r="C49" s="843"/>
      <c r="D49" s="843"/>
      <c r="E49" s="290"/>
      <c r="F49" s="290"/>
      <c r="G49" s="290"/>
    </row>
    <row r="50" spans="1:7" ht="12.75">
      <c r="A50" s="290"/>
      <c r="B50" s="290"/>
      <c r="C50" s="290"/>
      <c r="D50" s="290"/>
      <c r="E50" s="290"/>
      <c r="F50" s="290"/>
      <c r="G50" s="290"/>
    </row>
    <row r="51" spans="1:7" ht="12.75">
      <c r="A51" s="290"/>
      <c r="B51" s="290"/>
      <c r="C51" s="290"/>
      <c r="D51" s="290"/>
      <c r="E51" s="290"/>
      <c r="F51" s="290"/>
      <c r="G51" s="290"/>
    </row>
    <row r="52" spans="1:7" ht="12.75">
      <c r="A52" s="290"/>
      <c r="B52" s="290"/>
      <c r="C52" s="290"/>
      <c r="D52" s="290"/>
      <c r="E52" s="290"/>
      <c r="F52" s="290"/>
      <c r="G52" s="290"/>
    </row>
    <row r="53" spans="1:7" ht="12.75">
      <c r="A53" s="290"/>
      <c r="B53" s="290"/>
      <c r="C53" s="290"/>
      <c r="D53" s="290"/>
      <c r="E53" s="290"/>
      <c r="F53" s="290"/>
      <c r="G53" s="290"/>
    </row>
    <row r="54" spans="5:7" ht="12.75">
      <c r="E54" s="290"/>
      <c r="F54" s="290"/>
      <c r="G54" s="290"/>
    </row>
  </sheetData>
  <mergeCells count="2">
    <mergeCell ref="A40:D41"/>
    <mergeCell ref="A42:D49"/>
  </mergeCells>
  <printOptions/>
  <pageMargins left="0.75" right="0.75" top="1" bottom="1" header="0.5" footer="0.5"/>
  <pageSetup horizontalDpi="600" verticalDpi="600" orientation="portrait" paperSize="9" r:id="rId1"/>
</worksheet>
</file>

<file path=xl/worksheets/sheet103.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7.8515625" style="0" customWidth="1"/>
    <col min="2" max="2" width="16.8515625" style="0" customWidth="1"/>
    <col min="3" max="3" width="23.421875" style="0" customWidth="1"/>
    <col min="6" max="6" width="13.57421875" style="0" customWidth="1"/>
  </cols>
  <sheetData>
    <row r="1" spans="1:4" ht="12.75">
      <c r="A1" s="349" t="s">
        <v>597</v>
      </c>
      <c r="B1" s="1" t="s">
        <v>345</v>
      </c>
      <c r="C1" s="2"/>
      <c r="D1" s="6"/>
    </row>
    <row r="2" spans="1:4" ht="12.75">
      <c r="A2" s="2"/>
      <c r="B2" s="2"/>
      <c r="C2" s="2"/>
      <c r="D2" s="6"/>
    </row>
    <row r="3" spans="1:4" ht="12.75">
      <c r="A3" s="6"/>
      <c r="B3" s="4" t="s">
        <v>479</v>
      </c>
      <c r="C3" s="6"/>
      <c r="D3" s="6"/>
    </row>
    <row r="4" spans="1:4" ht="22.5" customHeight="1">
      <c r="A4" s="14" t="s">
        <v>550</v>
      </c>
      <c r="B4" s="15" t="s">
        <v>465</v>
      </c>
      <c r="C4" s="253" t="s">
        <v>464</v>
      </c>
      <c r="D4" s="6"/>
    </row>
    <row r="5" spans="1:7" ht="12.75">
      <c r="A5" s="16">
        <v>1997</v>
      </c>
      <c r="B5" s="449">
        <v>1134.429</v>
      </c>
      <c r="C5" s="450">
        <v>402.5081606585297</v>
      </c>
      <c r="D5" s="6"/>
      <c r="E5" s="83"/>
      <c r="F5" s="414"/>
      <c r="G5" s="256"/>
    </row>
    <row r="6" spans="1:7" ht="12.75" customHeight="1">
      <c r="A6" s="16">
        <v>1998</v>
      </c>
      <c r="B6" s="449">
        <v>1196.901</v>
      </c>
      <c r="C6" s="450">
        <v>417.4313814389844</v>
      </c>
      <c r="D6" s="6"/>
      <c r="E6" s="83"/>
      <c r="F6" s="414"/>
      <c r="G6" s="256"/>
    </row>
    <row r="7" spans="1:7" ht="12.75">
      <c r="A7" s="16">
        <v>1999</v>
      </c>
      <c r="B7" s="449">
        <v>1269.245</v>
      </c>
      <c r="C7" s="450">
        <v>436.0018549689121</v>
      </c>
      <c r="D7" s="6"/>
      <c r="E7" s="83"/>
      <c r="F7" s="414"/>
      <c r="G7" s="256"/>
    </row>
    <row r="8" spans="1:7" ht="12.75">
      <c r="A8" s="16">
        <v>2000</v>
      </c>
      <c r="B8" s="449">
        <v>1319.25</v>
      </c>
      <c r="C8" s="450">
        <v>445.45178282009726</v>
      </c>
      <c r="D8" s="6"/>
      <c r="E8" s="83"/>
      <c r="F8" s="414"/>
      <c r="G8" s="256"/>
    </row>
    <row r="9" spans="1:7" ht="12.75">
      <c r="A9" s="16">
        <v>2001</v>
      </c>
      <c r="B9" s="449">
        <v>1384.704</v>
      </c>
      <c r="C9" s="451">
        <v>458.5568102791668</v>
      </c>
      <c r="D9" s="6"/>
      <c r="E9" s="83"/>
      <c r="F9" s="414"/>
      <c r="G9" s="256"/>
    </row>
    <row r="10" spans="1:7" ht="12.75">
      <c r="A10" s="16">
        <v>2002</v>
      </c>
      <c r="B10" s="449">
        <v>1447.908</v>
      </c>
      <c r="C10" s="451">
        <v>468.608971454463</v>
      </c>
      <c r="D10" s="6"/>
      <c r="E10" s="83"/>
      <c r="F10" s="414"/>
      <c r="G10" s="256"/>
    </row>
    <row r="11" spans="1:7" ht="12.75">
      <c r="A11" s="16">
        <v>2003</v>
      </c>
      <c r="B11" s="449">
        <v>1507.106</v>
      </c>
      <c r="C11" s="451">
        <v>479.1765229556149</v>
      </c>
      <c r="D11" s="6"/>
      <c r="E11" s="83"/>
      <c r="F11" s="414"/>
      <c r="G11" s="256"/>
    </row>
    <row r="12" spans="1:7" ht="12.75">
      <c r="A12" s="16">
        <v>2004</v>
      </c>
      <c r="B12" s="449">
        <v>1582.8</v>
      </c>
      <c r="C12" s="451">
        <v>494.5</v>
      </c>
      <c r="D12" s="6"/>
      <c r="E12" s="83"/>
      <c r="F12" s="414"/>
      <c r="G12" s="256"/>
    </row>
    <row r="13" spans="1:7" ht="12.75">
      <c r="A13" s="153">
        <v>2005</v>
      </c>
      <c r="B13" s="799">
        <v>1662.2</v>
      </c>
      <c r="C13" s="550">
        <v>506.7</v>
      </c>
      <c r="D13" s="6"/>
      <c r="E13" s="83"/>
      <c r="F13" s="414"/>
      <c r="G13" s="256"/>
    </row>
    <row r="14" spans="1:7" ht="12.75">
      <c r="A14" s="17">
        <v>2006</v>
      </c>
      <c r="B14" s="452">
        <v>1778.861</v>
      </c>
      <c r="C14" s="448">
        <v>527</v>
      </c>
      <c r="D14" s="6"/>
      <c r="E14" s="83"/>
      <c r="F14" s="414"/>
      <c r="G14" s="256"/>
    </row>
    <row r="15" spans="1:7" ht="12.75">
      <c r="A15" s="2"/>
      <c r="B15" s="2"/>
      <c r="C15" s="4" t="s">
        <v>346</v>
      </c>
      <c r="D15" s="6"/>
      <c r="E15" s="83"/>
      <c r="F15" s="414"/>
      <c r="G15" s="256"/>
    </row>
    <row r="16" spans="1:6" ht="12.75">
      <c r="A16" s="12"/>
      <c r="B16" s="2"/>
      <c r="C16" s="254"/>
      <c r="D16" s="255"/>
      <c r="F16" s="414"/>
    </row>
    <row r="17" spans="1:6" ht="12.75">
      <c r="A17" s="12" t="s">
        <v>347</v>
      </c>
      <c r="B17" s="2"/>
      <c r="C17" s="254"/>
      <c r="D17" s="255"/>
      <c r="F17" s="414"/>
    </row>
    <row r="18" spans="1:4" ht="12.75">
      <c r="A18" s="12"/>
      <c r="B18" s="2"/>
      <c r="C18" s="254"/>
      <c r="D18" s="255"/>
    </row>
    <row r="19" spans="1:4" ht="12.75">
      <c r="A19" s="12"/>
      <c r="B19" s="2"/>
      <c r="C19" s="254"/>
      <c r="D19" s="255"/>
    </row>
    <row r="20" spans="1:4" ht="12.75">
      <c r="A20" s="9"/>
      <c r="B20" s="2"/>
      <c r="C20" s="2"/>
      <c r="D20" s="6"/>
    </row>
    <row r="24" ht="12.75">
      <c r="D24" s="254"/>
    </row>
    <row r="25" ht="12.75">
      <c r="D25" s="254"/>
    </row>
    <row r="26" ht="12.75">
      <c r="D26" s="254"/>
    </row>
    <row r="27" ht="12.75">
      <c r="D27" s="254"/>
    </row>
    <row r="28" ht="12.75">
      <c r="D28" s="254"/>
    </row>
    <row r="29" ht="12.75">
      <c r="D29" s="254"/>
    </row>
    <row r="32" spans="1:2" ht="12.75">
      <c r="A32" s="6"/>
      <c r="B32" s="6"/>
    </row>
  </sheetData>
  <printOptions/>
  <pageMargins left="0.75" right="0.75" top="1" bottom="1" header="0.5" footer="0.5"/>
  <pageSetup horizontalDpi="600" verticalDpi="600" orientation="portrait" paperSize="9" scale="67" r:id="rId1"/>
</worksheet>
</file>

<file path=xl/worksheets/sheet104.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1.421875" style="256" customWidth="1"/>
    <col min="2" max="16384" width="9.140625" style="256" customWidth="1"/>
  </cols>
  <sheetData>
    <row r="1" spans="1:6" ht="12.75">
      <c r="A1" s="362">
        <v>10.11</v>
      </c>
      <c r="B1" s="5" t="s">
        <v>172</v>
      </c>
      <c r="C1" s="7"/>
      <c r="D1" s="7"/>
      <c r="E1" s="7"/>
      <c r="F1" s="7"/>
    </row>
    <row r="2" spans="1:6" ht="12.75">
      <c r="A2" s="244"/>
      <c r="C2" s="7"/>
      <c r="D2" s="244"/>
      <c r="E2" s="7"/>
      <c r="F2" s="7"/>
    </row>
    <row r="3" spans="1:6" ht="12.75">
      <c r="A3" s="244"/>
      <c r="B3" s="7"/>
      <c r="C3" s="7"/>
      <c r="D3" s="101" t="s">
        <v>348</v>
      </c>
      <c r="E3" s="7"/>
      <c r="F3" s="7"/>
    </row>
    <row r="4" spans="1:6" ht="12.75">
      <c r="A4" s="257" t="s">
        <v>548</v>
      </c>
      <c r="B4" s="27">
        <v>2004</v>
      </c>
      <c r="C4" s="82">
        <v>2005</v>
      </c>
      <c r="D4" s="27">
        <v>2006</v>
      </c>
      <c r="E4" s="7"/>
      <c r="F4" s="7"/>
    </row>
    <row r="5" spans="1:5" ht="12.75">
      <c r="A5" s="245" t="s">
        <v>481</v>
      </c>
      <c r="B5" s="425">
        <v>793.4061298330439</v>
      </c>
      <c r="C5" s="425">
        <v>798.6169382443748</v>
      </c>
      <c r="D5" s="425">
        <v>802.9756101386126</v>
      </c>
      <c r="E5" s="7"/>
    </row>
    <row r="6" spans="1:5" ht="12.75">
      <c r="A6" s="245" t="s">
        <v>430</v>
      </c>
      <c r="B6" s="425">
        <v>682.9061737341959</v>
      </c>
      <c r="C6" s="425">
        <v>689.8765608062819</v>
      </c>
      <c r="D6" s="425" t="s">
        <v>483</v>
      </c>
      <c r="E6" s="7"/>
    </row>
    <row r="7" spans="1:5" ht="12.75">
      <c r="A7" s="245" t="s">
        <v>459</v>
      </c>
      <c r="B7" s="425">
        <v>639.8064640477152</v>
      </c>
      <c r="C7" s="425">
        <v>642.9292847498671</v>
      </c>
      <c r="D7" s="425">
        <v>651.0287043491745</v>
      </c>
      <c r="E7" s="7"/>
    </row>
    <row r="8" spans="1:5" ht="12.75">
      <c r="A8" s="245" t="s">
        <v>545</v>
      </c>
      <c r="B8" s="425">
        <v>646.454915776726</v>
      </c>
      <c r="C8" s="425">
        <v>641.008552369694</v>
      </c>
      <c r="D8" s="425">
        <v>650.857156495951</v>
      </c>
      <c r="E8" s="7"/>
    </row>
    <row r="9" spans="1:5" ht="12.75">
      <c r="A9" s="245" t="s">
        <v>529</v>
      </c>
      <c r="B9" s="425">
        <v>603.2795646039579</v>
      </c>
      <c r="C9" s="425">
        <v>603.8663132661454</v>
      </c>
      <c r="D9" s="425">
        <v>604.7538687708553</v>
      </c>
      <c r="E9" s="7"/>
    </row>
    <row r="10" spans="1:5" ht="12.75">
      <c r="A10" s="245" t="s">
        <v>429</v>
      </c>
      <c r="B10" s="425">
        <v>603.8531658293286</v>
      </c>
      <c r="C10" s="425">
        <v>598.6241243696628</v>
      </c>
      <c r="D10" s="425" t="s">
        <v>483</v>
      </c>
      <c r="E10" s="7"/>
    </row>
    <row r="11" spans="1:5" ht="12.75">
      <c r="A11" s="245" t="s">
        <v>534</v>
      </c>
      <c r="B11" s="425">
        <v>574.4116388532307</v>
      </c>
      <c r="C11" s="425">
        <v>586.5562819830922</v>
      </c>
      <c r="D11" s="425" t="s">
        <v>483</v>
      </c>
      <c r="E11" s="7"/>
    </row>
    <row r="12" spans="1:4" ht="12.75">
      <c r="A12" s="245" t="s">
        <v>424</v>
      </c>
      <c r="B12" s="425">
        <v>566.8577978183929</v>
      </c>
      <c r="C12" s="425">
        <v>568.5589424752809</v>
      </c>
      <c r="D12" s="425">
        <v>570.9856711430958</v>
      </c>
    </row>
    <row r="13" spans="1:5" ht="12.75">
      <c r="A13" s="245" t="s">
        <v>533</v>
      </c>
      <c r="B13" s="425">
        <v>568.864132912559</v>
      </c>
      <c r="C13" s="425">
        <v>565.3257958457118</v>
      </c>
      <c r="D13" s="425" t="s">
        <v>483</v>
      </c>
      <c r="E13" s="340"/>
    </row>
    <row r="14" spans="1:4" ht="12.75">
      <c r="A14" s="245" t="s">
        <v>531</v>
      </c>
      <c r="B14" s="425">
        <v>545.7905147762542</v>
      </c>
      <c r="C14" s="425">
        <v>562.3024809286147</v>
      </c>
      <c r="D14" s="425">
        <v>576.1523737339825</v>
      </c>
    </row>
    <row r="15" spans="1:5" ht="12.75">
      <c r="A15" s="245" t="s">
        <v>547</v>
      </c>
      <c r="B15" s="425">
        <v>547.7666733336345</v>
      </c>
      <c r="C15" s="425">
        <v>561.2211498896495</v>
      </c>
      <c r="D15" s="425">
        <v>569.8964675488056</v>
      </c>
      <c r="E15" s="7"/>
    </row>
    <row r="16" spans="1:5" ht="12.75">
      <c r="A16" s="245" t="s">
        <v>532</v>
      </c>
      <c r="B16" s="425">
        <v>557.6221281118334</v>
      </c>
      <c r="C16" s="425">
        <v>559.2091667383567</v>
      </c>
      <c r="D16" s="425" t="s">
        <v>483</v>
      </c>
      <c r="E16" s="7"/>
    </row>
    <row r="17" spans="1:5" ht="12.75">
      <c r="A17" s="245" t="s">
        <v>428</v>
      </c>
      <c r="B17" s="425">
        <v>539.9169387884618</v>
      </c>
      <c r="C17" s="425">
        <v>550.3199945648482</v>
      </c>
      <c r="D17" s="425" t="s">
        <v>483</v>
      </c>
      <c r="E17" s="7"/>
    </row>
    <row r="18" spans="1:5" ht="12.75">
      <c r="A18" s="245" t="s">
        <v>437</v>
      </c>
      <c r="B18" s="425">
        <v>528.0038373917336</v>
      </c>
      <c r="C18" s="425">
        <v>533.3778748693686</v>
      </c>
      <c r="D18" s="425">
        <v>539.5806594132299</v>
      </c>
      <c r="E18" s="7"/>
    </row>
    <row r="19" spans="1:5" ht="12.75">
      <c r="A19" s="245" t="s">
        <v>543</v>
      </c>
      <c r="B19" s="425">
        <v>463.8219577875845</v>
      </c>
      <c r="C19" s="425">
        <v>512.3934934159566</v>
      </c>
      <c r="D19" s="425">
        <v>560.0636816536406</v>
      </c>
      <c r="E19" s="7"/>
    </row>
    <row r="20" spans="1:5" ht="12.75">
      <c r="A20" s="246" t="s">
        <v>628</v>
      </c>
      <c r="B20" s="426">
        <v>494.5</v>
      </c>
      <c r="C20" s="426">
        <v>506.7</v>
      </c>
      <c r="D20" s="426">
        <v>527</v>
      </c>
      <c r="E20" s="7"/>
    </row>
    <row r="21" spans="1:5" ht="12.75">
      <c r="A21" s="245" t="s">
        <v>540</v>
      </c>
      <c r="B21" s="425">
        <v>440.74261463004416</v>
      </c>
      <c r="C21" s="425">
        <v>455.3908487719343</v>
      </c>
      <c r="D21" s="425">
        <v>469.6135248695162</v>
      </c>
      <c r="E21" s="7"/>
    </row>
    <row r="22" spans="1:5" ht="12.75">
      <c r="A22" s="245" t="s">
        <v>541</v>
      </c>
      <c r="B22" s="425">
        <v>415.02583782460226</v>
      </c>
      <c r="C22" s="425">
        <v>433.3859926276988</v>
      </c>
      <c r="D22" s="425">
        <v>485.00553729246093</v>
      </c>
      <c r="E22" s="7"/>
    </row>
    <row r="23" spans="1:4" ht="12.75">
      <c r="A23" s="245" t="s">
        <v>546</v>
      </c>
      <c r="B23" s="425">
        <v>378.8369012424599</v>
      </c>
      <c r="C23" s="425">
        <v>388.0603830636221</v>
      </c>
      <c r="D23" s="425">
        <v>418.6702402536546</v>
      </c>
    </row>
    <row r="24" spans="1:5" ht="12.75">
      <c r="A24" s="245" t="s">
        <v>544</v>
      </c>
      <c r="B24" s="425">
        <v>349.1622246519841</v>
      </c>
      <c r="C24" s="425">
        <v>377.35004089018986</v>
      </c>
      <c r="D24" s="425">
        <v>417.53918912251663</v>
      </c>
      <c r="E24" s="7"/>
    </row>
    <row r="25" spans="1:5" ht="12.75">
      <c r="A25" s="245" t="s">
        <v>542</v>
      </c>
      <c r="B25" s="425">
        <v>332.33751927737393</v>
      </c>
      <c r="C25" s="425">
        <v>339.13479595560005</v>
      </c>
      <c r="D25" s="425">
        <v>346.5859639958898</v>
      </c>
      <c r="E25" s="7"/>
    </row>
    <row r="26" spans="1:5" ht="12.75">
      <c r="A26" s="245" t="s">
        <v>454</v>
      </c>
      <c r="B26" s="425">
        <v>269.8622079508125</v>
      </c>
      <c r="C26" s="425">
        <v>291.9227829867483</v>
      </c>
      <c r="D26" s="425">
        <v>296.7159020323604</v>
      </c>
      <c r="E26" s="7"/>
    </row>
    <row r="27" spans="1:4" ht="12.75">
      <c r="A27" s="21" t="s">
        <v>450</v>
      </c>
      <c r="B27" s="426">
        <v>553.2</v>
      </c>
      <c r="C27" s="746"/>
      <c r="D27" s="426" t="s">
        <v>483</v>
      </c>
    </row>
    <row r="28" spans="1:5" ht="12.75">
      <c r="A28" s="245" t="s">
        <v>425</v>
      </c>
      <c r="B28" s="425">
        <v>437.39106889354537</v>
      </c>
      <c r="C28" s="425" t="s">
        <v>483</v>
      </c>
      <c r="D28" s="425" t="s">
        <v>483</v>
      </c>
      <c r="E28" s="7"/>
    </row>
    <row r="29" spans="1:4" ht="12.75">
      <c r="A29" s="503" t="s">
        <v>427</v>
      </c>
      <c r="B29" s="448">
        <v>431.4588871104001</v>
      </c>
      <c r="C29" s="448" t="s">
        <v>483</v>
      </c>
      <c r="D29" s="448" t="s">
        <v>483</v>
      </c>
    </row>
    <row r="30" spans="4:6" ht="12.75">
      <c r="D30" s="101" t="s">
        <v>520</v>
      </c>
      <c r="E30" s="7"/>
      <c r="F30" s="7"/>
    </row>
    <row r="31" spans="5:6" ht="12.75">
      <c r="E31" s="7"/>
      <c r="F31" s="7"/>
    </row>
    <row r="32" spans="1:6" ht="12.75">
      <c r="A32" s="404" t="s">
        <v>67</v>
      </c>
      <c r="F32" s="7"/>
    </row>
    <row r="33" spans="5:6" ht="12.75">
      <c r="E33" s="7"/>
      <c r="F33" s="7"/>
    </row>
    <row r="34" spans="1:6" ht="12.75">
      <c r="A34" s="2"/>
      <c r="E34" s="7"/>
      <c r="F34" s="7"/>
    </row>
    <row r="35" ht="12.75">
      <c r="A35" s="258"/>
    </row>
  </sheetData>
  <printOptions/>
  <pageMargins left="0.75" right="0.75" top="1" bottom="1" header="0.5" footer="0.5"/>
  <pageSetup horizontalDpi="600" verticalDpi="600" orientation="portrait" paperSize="9" scale="85" r:id="rId1"/>
</worksheet>
</file>

<file path=xl/worksheets/sheet105.xml><?xml version="1.0" encoding="utf-8"?>
<worksheet xmlns="http://schemas.openxmlformats.org/spreadsheetml/2006/main" xmlns:r="http://schemas.openxmlformats.org/officeDocument/2006/relationships">
  <dimension ref="A1:N51"/>
  <sheetViews>
    <sheetView workbookViewId="0" topLeftCell="A1">
      <selection activeCell="A1" sqref="A1"/>
    </sheetView>
  </sheetViews>
  <sheetFormatPr defaultColWidth="9.140625" defaultRowHeight="12.75"/>
  <cols>
    <col min="1" max="1" width="12.28125" style="2" customWidth="1"/>
    <col min="2" max="16384" width="9.140625" style="2" customWidth="1"/>
  </cols>
  <sheetData>
    <row r="1" spans="1:8" ht="11.25">
      <c r="A1" s="100">
        <v>10.12</v>
      </c>
      <c r="B1" s="1" t="s">
        <v>144</v>
      </c>
      <c r="H1" s="319"/>
    </row>
    <row r="2" ht="11.25">
      <c r="A2" s="24"/>
    </row>
    <row r="3" ht="11.25"/>
    <row r="4" ht="11.25" customHeight="1"/>
    <row r="5" ht="11.25"/>
    <row r="6" ht="11.25"/>
    <row r="7" ht="11.25" customHeight="1"/>
    <row r="8" ht="11.25"/>
    <row r="9" ht="11.25"/>
    <row r="10" ht="11.25"/>
    <row r="11" ht="11.25"/>
    <row r="12" ht="11.25"/>
    <row r="13" ht="11.25"/>
    <row r="14" ht="11.25"/>
    <row r="15" ht="11.25"/>
    <row r="16" ht="11.25"/>
    <row r="17" ht="11.25"/>
    <row r="18" ht="11.25"/>
    <row r="19" spans="7:8" ht="11.25">
      <c r="G19" s="4" t="s">
        <v>520</v>
      </c>
      <c r="H19" s="24"/>
    </row>
    <row r="21" ht="11.25">
      <c r="A21" s="33" t="s">
        <v>314</v>
      </c>
    </row>
    <row r="22" s="25" customFormat="1" ht="11.25"/>
    <row r="23" spans="1:14" ht="11.25">
      <c r="A23" s="2" t="s">
        <v>209</v>
      </c>
      <c r="C23" s="2">
        <v>1995</v>
      </c>
      <c r="D23" s="2">
        <v>1996</v>
      </c>
      <c r="E23" s="2">
        <v>1997</v>
      </c>
      <c r="F23" s="2">
        <v>1998</v>
      </c>
      <c r="G23" s="2">
        <v>1999</v>
      </c>
      <c r="H23" s="2">
        <v>2000</v>
      </c>
      <c r="I23" s="2">
        <v>2001</v>
      </c>
      <c r="J23" s="2">
        <v>2002</v>
      </c>
      <c r="K23" s="2">
        <v>2003</v>
      </c>
      <c r="L23" s="2">
        <v>2004</v>
      </c>
      <c r="M23" s="2">
        <v>2005</v>
      </c>
      <c r="N23" s="2">
        <v>2006</v>
      </c>
    </row>
    <row r="24" spans="1:14" ht="11.25">
      <c r="A24" s="2" t="s">
        <v>30</v>
      </c>
      <c r="C24" s="2" t="s">
        <v>483</v>
      </c>
      <c r="D24" s="2" t="s">
        <v>483</v>
      </c>
      <c r="E24" s="2" t="s">
        <v>483</v>
      </c>
      <c r="F24" s="2" t="s">
        <v>483</v>
      </c>
      <c r="G24" s="2" t="s">
        <v>483</v>
      </c>
      <c r="H24" s="2">
        <v>73.9</v>
      </c>
      <c r="I24" s="2">
        <v>74.9</v>
      </c>
      <c r="J24" s="2">
        <v>75.6</v>
      </c>
      <c r="K24" s="2">
        <v>75.8</v>
      </c>
      <c r="L24" s="2">
        <v>76</v>
      </c>
      <c r="M24" s="2">
        <v>76.5</v>
      </c>
      <c r="N24" s="2">
        <v>76.7</v>
      </c>
    </row>
    <row r="25" spans="1:14" ht="11.25">
      <c r="A25" s="2" t="s">
        <v>628</v>
      </c>
      <c r="C25" s="2">
        <v>90.1</v>
      </c>
      <c r="D25" s="2">
        <v>91.7</v>
      </c>
      <c r="E25" s="2">
        <v>93.1</v>
      </c>
      <c r="F25" s="2">
        <v>94.6</v>
      </c>
      <c r="G25" s="2">
        <v>95.1</v>
      </c>
      <c r="H25" s="2">
        <v>96.2</v>
      </c>
      <c r="I25" s="2">
        <v>96</v>
      </c>
      <c r="J25" s="2">
        <v>97.1</v>
      </c>
      <c r="K25" s="2">
        <v>97.5</v>
      </c>
      <c r="L25" s="2">
        <v>97.7</v>
      </c>
      <c r="M25" s="2">
        <v>98.3</v>
      </c>
      <c r="N25" s="2">
        <v>98.8</v>
      </c>
    </row>
    <row r="26" s="25" customFormat="1" ht="11.25"/>
    <row r="42" spans="1:4" ht="11.25">
      <c r="A42" s="259"/>
      <c r="B42" s="68"/>
      <c r="C42" s="68"/>
      <c r="D42" s="68"/>
    </row>
    <row r="43" spans="1:4" ht="11.25">
      <c r="A43" s="259"/>
      <c r="B43" s="68"/>
      <c r="C43" s="68"/>
      <c r="D43" s="68"/>
    </row>
    <row r="44" spans="1:4" ht="11.25">
      <c r="A44" s="259"/>
      <c r="B44" s="68"/>
      <c r="C44" s="68"/>
      <c r="D44" s="68"/>
    </row>
    <row r="45" spans="1:4" ht="11.25">
      <c r="A45" s="259"/>
      <c r="B45" s="68"/>
      <c r="C45" s="68"/>
      <c r="D45" s="68"/>
    </row>
    <row r="46" spans="1:4" ht="11.25">
      <c r="A46" s="259"/>
      <c r="B46" s="68"/>
      <c r="C46" s="68"/>
      <c r="D46" s="68"/>
    </row>
    <row r="47" spans="1:4" ht="11.25">
      <c r="A47" s="259"/>
      <c r="B47" s="68"/>
      <c r="C47" s="68"/>
      <c r="D47" s="68"/>
    </row>
    <row r="48" spans="1:4" ht="11.25">
      <c r="A48" s="259"/>
      <c r="B48" s="68"/>
      <c r="C48" s="68"/>
      <c r="D48" s="68"/>
    </row>
    <row r="49" spans="1:4" ht="11.25">
      <c r="A49" s="259"/>
      <c r="B49" s="68"/>
      <c r="C49" s="68"/>
      <c r="D49" s="68"/>
    </row>
    <row r="50" spans="1:4" ht="11.25">
      <c r="A50" s="259"/>
      <c r="B50" s="68"/>
      <c r="C50" s="68"/>
      <c r="D50" s="68"/>
    </row>
    <row r="51" spans="1:4" ht="11.25">
      <c r="A51" s="259"/>
      <c r="B51" s="68"/>
      <c r="C51" s="68"/>
      <c r="D51" s="68"/>
    </row>
  </sheetData>
  <printOptions/>
  <pageMargins left="0.75" right="0.75" top="1" bottom="1" header="0.5" footer="0.5"/>
  <pageSetup horizontalDpi="600" verticalDpi="600" orientation="portrait" paperSize="9" scale="72" r:id="rId2"/>
  <drawing r:id="rId1"/>
</worksheet>
</file>

<file path=xl/worksheets/sheet106.xml><?xml version="1.0" encoding="utf-8"?>
<worksheet xmlns="http://schemas.openxmlformats.org/spreadsheetml/2006/main" xmlns:r="http://schemas.openxmlformats.org/officeDocument/2006/relationships">
  <dimension ref="A1:E68"/>
  <sheetViews>
    <sheetView workbookViewId="0" topLeftCell="A1">
      <selection activeCell="A1" sqref="A1"/>
    </sheetView>
  </sheetViews>
  <sheetFormatPr defaultColWidth="9.140625" defaultRowHeight="12.75"/>
  <cols>
    <col min="1" max="1" width="13.140625" style="2" customWidth="1"/>
    <col min="2" max="3" width="9.140625" style="2" customWidth="1"/>
    <col min="4" max="4" width="9.7109375" style="2" customWidth="1"/>
    <col min="5" max="16384" width="9.140625" style="2" customWidth="1"/>
  </cols>
  <sheetData>
    <row r="1" spans="1:2" ht="11.25">
      <c r="A1" s="100">
        <v>10.13</v>
      </c>
      <c r="B1" s="1" t="s">
        <v>145</v>
      </c>
    </row>
    <row r="2" ht="11.25">
      <c r="A2" s="24"/>
    </row>
    <row r="3" spans="1:4" ht="11.25">
      <c r="A3" s="25"/>
      <c r="B3" s="25"/>
      <c r="C3" s="25"/>
      <c r="D3" s="438" t="s">
        <v>466</v>
      </c>
    </row>
    <row r="4" spans="1:4" ht="11.25">
      <c r="A4" s="19" t="s">
        <v>548</v>
      </c>
      <c r="B4" s="37">
        <v>2004</v>
      </c>
      <c r="C4" s="37">
        <v>2005</v>
      </c>
      <c r="D4" s="185">
        <v>2006</v>
      </c>
    </row>
    <row r="5" spans="1:4" ht="11.25">
      <c r="A5" s="251" t="s">
        <v>541</v>
      </c>
      <c r="B5" s="557">
        <v>32.7</v>
      </c>
      <c r="C5" s="557">
        <v>35.4</v>
      </c>
      <c r="D5" s="557">
        <v>34.7</v>
      </c>
    </row>
    <row r="6" spans="1:4" ht="11.25">
      <c r="A6" s="58" t="s">
        <v>544</v>
      </c>
      <c r="B6" s="447">
        <v>28.4</v>
      </c>
      <c r="C6" s="447">
        <v>29.8</v>
      </c>
      <c r="D6" s="447">
        <v>39</v>
      </c>
    </row>
    <row r="7" spans="1:4" ht="11.25">
      <c r="A7" s="58" t="s">
        <v>543</v>
      </c>
      <c r="B7" s="447">
        <v>51.3</v>
      </c>
      <c r="C7" s="447">
        <v>56.1</v>
      </c>
      <c r="D7" s="447">
        <v>58.4</v>
      </c>
    </row>
    <row r="8" spans="1:4" ht="11.25">
      <c r="A8" s="58" t="s">
        <v>529</v>
      </c>
      <c r="B8" s="447">
        <v>65.6</v>
      </c>
      <c r="C8" s="447">
        <v>64.1</v>
      </c>
      <c r="D8" s="447">
        <v>63.2</v>
      </c>
    </row>
    <row r="9" spans="1:4" ht="11.25">
      <c r="A9" s="58" t="s">
        <v>437</v>
      </c>
      <c r="B9" s="447">
        <v>65</v>
      </c>
      <c r="C9" s="447">
        <v>64</v>
      </c>
      <c r="D9" s="447">
        <v>63.6</v>
      </c>
    </row>
    <row r="10" spans="1:4" ht="11.25">
      <c r="A10" s="58" t="s">
        <v>532</v>
      </c>
      <c r="B10" s="447">
        <v>63.9</v>
      </c>
      <c r="C10" s="447">
        <v>64</v>
      </c>
      <c r="D10" s="447">
        <v>64.2</v>
      </c>
    </row>
    <row r="11" spans="1:4" ht="11.25">
      <c r="A11" s="58" t="s">
        <v>426</v>
      </c>
      <c r="B11" s="447">
        <v>66.1</v>
      </c>
      <c r="C11" s="447">
        <v>66</v>
      </c>
      <c r="D11" s="447">
        <v>65.9</v>
      </c>
    </row>
    <row r="12" spans="1:4" ht="11.25">
      <c r="A12" s="58" t="s">
        <v>454</v>
      </c>
      <c r="B12" s="447">
        <v>65.4</v>
      </c>
      <c r="C12" s="447">
        <v>70.3</v>
      </c>
      <c r="D12" s="447">
        <v>68.8</v>
      </c>
    </row>
    <row r="13" spans="1:4" ht="11.25">
      <c r="A13" s="58" t="s">
        <v>452</v>
      </c>
      <c r="B13" s="447">
        <v>66.9</v>
      </c>
      <c r="C13" s="447">
        <v>70.8</v>
      </c>
      <c r="D13" s="447">
        <v>69</v>
      </c>
    </row>
    <row r="14" spans="1:4" ht="11.25">
      <c r="A14" s="58" t="s">
        <v>546</v>
      </c>
      <c r="B14" s="447">
        <v>66.1</v>
      </c>
      <c r="C14" s="447">
        <v>69</v>
      </c>
      <c r="D14" s="447">
        <v>70.4</v>
      </c>
    </row>
    <row r="15" spans="1:4" ht="11.25">
      <c r="A15" s="58" t="s">
        <v>453</v>
      </c>
      <c r="B15" s="447">
        <v>60.8</v>
      </c>
      <c r="C15" s="447">
        <v>67.3</v>
      </c>
      <c r="D15" s="447">
        <v>70.5</v>
      </c>
    </row>
    <row r="16" spans="1:4" ht="11.25">
      <c r="A16" s="58" t="s">
        <v>424</v>
      </c>
      <c r="B16" s="447">
        <v>74.9</v>
      </c>
      <c r="C16" s="447">
        <v>72.4</v>
      </c>
      <c r="D16" s="447">
        <v>71.2</v>
      </c>
    </row>
    <row r="17" spans="1:4" ht="11.25">
      <c r="A17" s="58" t="s">
        <v>542</v>
      </c>
      <c r="B17" s="447">
        <v>65.9</v>
      </c>
      <c r="C17" s="447">
        <v>69.2</v>
      </c>
      <c r="D17" s="447">
        <v>71.6</v>
      </c>
    </row>
    <row r="18" spans="1:4" ht="11.25">
      <c r="A18" s="58" t="s">
        <v>531</v>
      </c>
      <c r="B18" s="447">
        <v>76</v>
      </c>
      <c r="C18" s="447">
        <v>76.5</v>
      </c>
      <c r="D18" s="447">
        <v>72.7</v>
      </c>
    </row>
    <row r="19" spans="1:4" ht="11.25">
      <c r="A19" s="58" t="s">
        <v>540</v>
      </c>
      <c r="B19" s="447">
        <v>75.2</v>
      </c>
      <c r="C19" s="447">
        <v>74.5</v>
      </c>
      <c r="D19" s="447">
        <v>76.1</v>
      </c>
    </row>
    <row r="20" spans="1:4" s="1" customFormat="1" ht="11.25">
      <c r="A20" s="84" t="s">
        <v>30</v>
      </c>
      <c r="B20" s="508">
        <v>76</v>
      </c>
      <c r="C20" s="508">
        <v>76.5</v>
      </c>
      <c r="D20" s="508">
        <v>76.7</v>
      </c>
    </row>
    <row r="21" spans="1:4" ht="11.25">
      <c r="A21" s="58" t="s">
        <v>547</v>
      </c>
      <c r="B21" s="447">
        <v>74.1</v>
      </c>
      <c r="C21" s="447">
        <v>77.3</v>
      </c>
      <c r="D21" s="447">
        <v>78.2</v>
      </c>
    </row>
    <row r="22" spans="1:4" ht="11.25">
      <c r="A22" s="58" t="s">
        <v>429</v>
      </c>
      <c r="B22" s="447">
        <v>79.9</v>
      </c>
      <c r="C22" s="447">
        <v>80.5</v>
      </c>
      <c r="D22" s="447">
        <v>80.9</v>
      </c>
    </row>
    <row r="23" spans="1:4" ht="11.25">
      <c r="A23" s="58" t="s">
        <v>533</v>
      </c>
      <c r="B23" s="447">
        <v>88.1</v>
      </c>
      <c r="C23" s="447">
        <v>88.1</v>
      </c>
      <c r="D23" s="447">
        <v>88.1</v>
      </c>
    </row>
    <row r="24" spans="1:4" ht="11.25">
      <c r="A24" s="58" t="s">
        <v>430</v>
      </c>
      <c r="B24" s="447">
        <v>89.9</v>
      </c>
      <c r="C24" s="447">
        <v>90.3</v>
      </c>
      <c r="D24" s="447">
        <v>90.1</v>
      </c>
    </row>
    <row r="25" spans="1:4" ht="11.25">
      <c r="A25" s="58" t="s">
        <v>431</v>
      </c>
      <c r="B25" s="447">
        <v>90.9</v>
      </c>
      <c r="C25" s="447">
        <v>92.3</v>
      </c>
      <c r="D25" s="447">
        <v>91.5</v>
      </c>
    </row>
    <row r="26" spans="1:4" ht="11.25">
      <c r="A26" s="58" t="s">
        <v>425</v>
      </c>
      <c r="B26" s="447">
        <v>90.9</v>
      </c>
      <c r="C26" s="447">
        <v>92.2</v>
      </c>
      <c r="D26" s="447">
        <v>91.8</v>
      </c>
    </row>
    <row r="27" spans="1:4" ht="11.25">
      <c r="A27" s="58" t="s">
        <v>530</v>
      </c>
      <c r="B27" s="447">
        <v>94.7</v>
      </c>
      <c r="C27" s="447">
        <v>94.7</v>
      </c>
      <c r="D27" s="447">
        <v>94.9</v>
      </c>
    </row>
    <row r="28" spans="1:4" ht="11.25">
      <c r="A28" s="58" t="s">
        <v>428</v>
      </c>
      <c r="B28" s="447">
        <v>94.9</v>
      </c>
      <c r="C28" s="447">
        <v>95.2</v>
      </c>
      <c r="D28" s="447">
        <v>95.4</v>
      </c>
    </row>
    <row r="29" spans="1:4" ht="11.25">
      <c r="A29" s="58" t="s">
        <v>427</v>
      </c>
      <c r="B29" s="447" t="s">
        <v>483</v>
      </c>
      <c r="C29" s="447">
        <v>97.4</v>
      </c>
      <c r="D29" s="447">
        <v>98.1</v>
      </c>
    </row>
    <row r="30" spans="1:4" s="1" customFormat="1" ht="11.25">
      <c r="A30" s="84" t="s">
        <v>628</v>
      </c>
      <c r="B30" s="508">
        <v>97.7</v>
      </c>
      <c r="C30" s="508">
        <v>98.3</v>
      </c>
      <c r="D30" s="508">
        <v>98.8</v>
      </c>
    </row>
    <row r="31" spans="1:4" ht="11.25">
      <c r="A31" s="58" t="s">
        <v>534</v>
      </c>
      <c r="B31" s="447">
        <v>100</v>
      </c>
      <c r="C31" s="447">
        <v>100</v>
      </c>
      <c r="D31" s="447">
        <v>100</v>
      </c>
    </row>
    <row r="32" spans="1:4" ht="11.25">
      <c r="A32" s="58" t="s">
        <v>545</v>
      </c>
      <c r="B32" s="447">
        <v>100</v>
      </c>
      <c r="C32" s="447">
        <v>100</v>
      </c>
      <c r="D32" s="447">
        <v>100</v>
      </c>
    </row>
    <row r="33" spans="1:4" ht="11.25">
      <c r="A33" s="58"/>
      <c r="B33" s="447"/>
      <c r="C33" s="447"/>
      <c r="D33" s="447"/>
    </row>
    <row r="34" spans="1:4" ht="11.25">
      <c r="A34" s="58" t="s">
        <v>33</v>
      </c>
      <c r="B34" s="447">
        <v>76.7</v>
      </c>
      <c r="C34" s="447">
        <v>76</v>
      </c>
      <c r="D34" s="447">
        <v>74.8</v>
      </c>
    </row>
    <row r="35" spans="1:4" ht="11.25">
      <c r="A35" s="58" t="s">
        <v>451</v>
      </c>
      <c r="B35" s="447">
        <v>86</v>
      </c>
      <c r="C35" s="447">
        <v>85.3</v>
      </c>
      <c r="D35" s="447">
        <v>85.6</v>
      </c>
    </row>
    <row r="36" spans="1:4" ht="11.25">
      <c r="A36" s="58" t="s">
        <v>42</v>
      </c>
      <c r="B36" s="447">
        <v>90.4</v>
      </c>
      <c r="C36" s="447">
        <v>88.8</v>
      </c>
      <c r="D36" s="447" t="s">
        <v>483</v>
      </c>
    </row>
    <row r="37" spans="1:4" ht="11.25">
      <c r="A37" s="58" t="s">
        <v>31</v>
      </c>
      <c r="B37" s="447">
        <v>94.4</v>
      </c>
      <c r="C37" s="447">
        <v>94.4</v>
      </c>
      <c r="D37" s="447" t="s">
        <v>483</v>
      </c>
    </row>
    <row r="38" spans="1:4" ht="11.25">
      <c r="A38" s="22" t="s">
        <v>460</v>
      </c>
      <c r="B38" s="448">
        <v>100</v>
      </c>
      <c r="C38" s="448">
        <v>100</v>
      </c>
      <c r="D38" s="448" t="s">
        <v>483</v>
      </c>
    </row>
    <row r="39" spans="1:4" ht="11.25">
      <c r="A39" s="260"/>
      <c r="B39" s="237"/>
      <c r="C39" s="237"/>
      <c r="D39" s="4" t="s">
        <v>520</v>
      </c>
    </row>
    <row r="40" spans="2:4" ht="11.25">
      <c r="B40" s="237"/>
      <c r="C40" s="238"/>
      <c r="D40" s="238"/>
    </row>
    <row r="41" spans="1:5" ht="14.25" customHeight="1">
      <c r="A41" s="36" t="s">
        <v>146</v>
      </c>
      <c r="B41" s="339"/>
      <c r="C41" s="238"/>
      <c r="D41" s="238"/>
      <c r="E41" s="238"/>
    </row>
    <row r="42" spans="1:5" ht="11.25">
      <c r="A42" s="305"/>
      <c r="B42" s="237"/>
      <c r="C42" s="238"/>
      <c r="D42" s="238"/>
      <c r="E42" s="238"/>
    </row>
    <row r="43" spans="1:5" ht="11.25">
      <c r="A43" s="237"/>
      <c r="B43" s="237"/>
      <c r="C43" s="238"/>
      <c r="D43" s="238"/>
      <c r="E43" s="238"/>
    </row>
    <row r="44" spans="1:5" ht="11.25">
      <c r="A44" s="237"/>
      <c r="B44" s="237"/>
      <c r="C44" s="238"/>
      <c r="D44" s="238"/>
      <c r="E44" s="238"/>
    </row>
    <row r="45" spans="1:5" ht="11.25">
      <c r="A45" s="237"/>
      <c r="B45" s="237"/>
      <c r="C45" s="238"/>
      <c r="D45" s="238"/>
      <c r="E45" s="238"/>
    </row>
    <row r="46" spans="1:5" ht="11.25">
      <c r="A46" s="237"/>
      <c r="B46" s="237"/>
      <c r="C46" s="238"/>
      <c r="D46" s="238"/>
      <c r="E46" s="238"/>
    </row>
    <row r="47" spans="1:5" ht="11.25">
      <c r="A47" s="237"/>
      <c r="B47" s="237"/>
      <c r="C47" s="238"/>
      <c r="D47" s="238"/>
      <c r="E47" s="238"/>
    </row>
    <row r="48" spans="1:5" ht="11.25">
      <c r="A48" s="237"/>
      <c r="B48" s="237"/>
      <c r="C48" s="238"/>
      <c r="D48" s="238"/>
      <c r="E48" s="238"/>
    </row>
    <row r="49" spans="1:5" ht="11.25">
      <c r="A49" s="237"/>
      <c r="B49" s="237"/>
      <c r="C49" s="238"/>
      <c r="D49" s="238"/>
      <c r="E49" s="238"/>
    </row>
    <row r="50" spans="1:5" ht="11.25">
      <c r="A50" s="237"/>
      <c r="B50" s="237"/>
      <c r="C50" s="238"/>
      <c r="D50" s="238"/>
      <c r="E50" s="238"/>
    </row>
    <row r="51" spans="1:5" ht="11.25">
      <c r="A51" s="237"/>
      <c r="B51" s="237"/>
      <c r="C51" s="238"/>
      <c r="D51" s="238"/>
      <c r="E51" s="238"/>
    </row>
    <row r="52" spans="1:5" ht="11.25">
      <c r="A52" s="237"/>
      <c r="B52" s="237"/>
      <c r="C52" s="238"/>
      <c r="D52" s="238"/>
      <c r="E52" s="238"/>
    </row>
    <row r="53" spans="1:5" ht="11.25">
      <c r="A53" s="237"/>
      <c r="B53" s="237"/>
      <c r="C53" s="238"/>
      <c r="D53" s="238"/>
      <c r="E53" s="238"/>
    </row>
    <row r="54" spans="1:5" ht="11.25">
      <c r="A54" s="237"/>
      <c r="B54" s="237"/>
      <c r="C54" s="238"/>
      <c r="D54" s="238"/>
      <c r="E54" s="238"/>
    </row>
    <row r="55" spans="1:5" ht="11.25">
      <c r="A55" s="237"/>
      <c r="B55" s="237"/>
      <c r="C55" s="238"/>
      <c r="D55" s="238"/>
      <c r="E55" s="238"/>
    </row>
    <row r="56" spans="1:5" ht="11.25">
      <c r="A56" s="237"/>
      <c r="B56" s="237"/>
      <c r="C56" s="238"/>
      <c r="D56" s="238"/>
      <c r="E56" s="238"/>
    </row>
    <row r="57" spans="1:5" ht="11.25">
      <c r="A57" s="237"/>
      <c r="B57" s="237"/>
      <c r="C57" s="238"/>
      <c r="D57" s="238"/>
      <c r="E57" s="238"/>
    </row>
    <row r="58" spans="1:5" ht="11.25">
      <c r="A58" s="237"/>
      <c r="B58" s="237"/>
      <c r="C58" s="238"/>
      <c r="D58" s="238"/>
      <c r="E58" s="238"/>
    </row>
    <row r="59" spans="1:5" ht="11.25">
      <c r="A59" s="237"/>
      <c r="B59" s="237"/>
      <c r="C59" s="238"/>
      <c r="D59" s="238"/>
      <c r="E59" s="238"/>
    </row>
    <row r="60" spans="1:5" ht="11.25">
      <c r="A60" s="237"/>
      <c r="B60" s="237"/>
      <c r="C60" s="238"/>
      <c r="D60" s="238"/>
      <c r="E60" s="238"/>
    </row>
    <row r="61" spans="1:5" ht="11.25">
      <c r="A61" s="237"/>
      <c r="B61" s="237"/>
      <c r="C61" s="238"/>
      <c r="D61" s="238"/>
      <c r="E61" s="238"/>
    </row>
    <row r="62" spans="1:5" ht="11.25">
      <c r="A62" s="237"/>
      <c r="B62" s="237"/>
      <c r="C62" s="238"/>
      <c r="D62" s="238"/>
      <c r="E62" s="238"/>
    </row>
    <row r="63" spans="1:5" ht="11.25">
      <c r="A63" s="237"/>
      <c r="B63" s="237"/>
      <c r="C63" s="238"/>
      <c r="D63" s="238"/>
      <c r="E63" s="238"/>
    </row>
    <row r="64" spans="1:5" ht="11.25">
      <c r="A64" s="237"/>
      <c r="B64" s="237"/>
      <c r="C64" s="238"/>
      <c r="D64" s="238"/>
      <c r="E64" s="238"/>
    </row>
    <row r="65" spans="1:5" ht="11.25">
      <c r="A65" s="237"/>
      <c r="B65" s="237"/>
      <c r="C65" s="238"/>
      <c r="D65" s="238"/>
      <c r="E65" s="238"/>
    </row>
    <row r="66" ht="11.25">
      <c r="E66" s="238"/>
    </row>
    <row r="67" ht="11.25">
      <c r="E67" s="238"/>
    </row>
    <row r="68" ht="11.25">
      <c r="E68" s="238"/>
    </row>
  </sheetData>
  <printOptions/>
  <pageMargins left="0.75" right="0.75" top="1" bottom="1" header="0.5" footer="0.5"/>
  <pageSetup horizontalDpi="600" verticalDpi="600" orientation="portrait" paperSize="9" r:id="rId1"/>
</worksheet>
</file>

<file path=xl/worksheets/sheet107.xml><?xml version="1.0" encoding="utf-8"?>
<worksheet xmlns="http://schemas.openxmlformats.org/spreadsheetml/2006/main" xmlns:r="http://schemas.openxmlformats.org/officeDocument/2006/relationships">
  <dimension ref="A1:M27"/>
  <sheetViews>
    <sheetView workbookViewId="0" topLeftCell="A1">
      <selection activeCell="A1" sqref="A1"/>
    </sheetView>
  </sheetViews>
  <sheetFormatPr defaultColWidth="9.140625" defaultRowHeight="12.75"/>
  <cols>
    <col min="1" max="1" width="14.8515625" style="2" customWidth="1"/>
    <col min="2" max="16384" width="9.140625" style="2" customWidth="1"/>
  </cols>
  <sheetData>
    <row r="1" spans="1:8" ht="11.25">
      <c r="A1" s="100">
        <v>10.14</v>
      </c>
      <c r="B1" s="1" t="s">
        <v>152</v>
      </c>
      <c r="H1" s="319"/>
    </row>
    <row r="2" ht="11.25">
      <c r="A2" s="24"/>
    </row>
    <row r="3" ht="11.25"/>
    <row r="4" ht="11.25"/>
    <row r="5" ht="11.25"/>
    <row r="6" ht="11.25" customHeight="1"/>
    <row r="7" ht="11.25" customHeight="1"/>
    <row r="8" ht="11.25" customHeight="1"/>
    <row r="9" ht="11.25" customHeight="1"/>
    <row r="10" ht="11.25" customHeight="1"/>
    <row r="11" ht="11.25" customHeight="1">
      <c r="H11" s="24"/>
    </row>
    <row r="12" ht="11.25"/>
    <row r="13" ht="11.25"/>
    <row r="14" ht="11.25"/>
    <row r="15" ht="11.25"/>
    <row r="16" ht="11.25"/>
    <row r="17" ht="11.25"/>
    <row r="18" ht="11.25"/>
    <row r="19" ht="11.25">
      <c r="G19" s="4" t="s">
        <v>520</v>
      </c>
    </row>
    <row r="20" ht="11.25">
      <c r="G20" s="4"/>
    </row>
    <row r="21" spans="1:8" ht="11.25">
      <c r="A21" s="33" t="s">
        <v>151</v>
      </c>
      <c r="H21" s="319"/>
    </row>
    <row r="22" s="25" customFormat="1" ht="11.25"/>
    <row r="23" spans="1:2" ht="11.25">
      <c r="A23" s="2" t="s">
        <v>317</v>
      </c>
      <c r="B23" s="2" t="s">
        <v>318</v>
      </c>
    </row>
    <row r="25" spans="3:13" ht="11.25">
      <c r="C25" s="2">
        <v>1996</v>
      </c>
      <c r="D25" s="2">
        <v>1997</v>
      </c>
      <c r="E25" s="2">
        <v>1998</v>
      </c>
      <c r="F25" s="2">
        <v>1999</v>
      </c>
      <c r="G25" s="2">
        <v>2000</v>
      </c>
      <c r="H25" s="2">
        <v>2001</v>
      </c>
      <c r="I25" s="2">
        <v>2002</v>
      </c>
      <c r="J25" s="2">
        <v>2003</v>
      </c>
      <c r="K25" s="2">
        <v>2004</v>
      </c>
      <c r="L25" s="2">
        <v>2005</v>
      </c>
      <c r="M25" s="2">
        <v>2006</v>
      </c>
    </row>
    <row r="26" spans="1:13" ht="11.25">
      <c r="A26" s="2" t="s">
        <v>30</v>
      </c>
      <c r="B26" s="7"/>
      <c r="C26" s="7"/>
      <c r="D26" s="7"/>
      <c r="E26" s="7"/>
      <c r="F26" s="7"/>
      <c r="G26" s="7">
        <v>99.1</v>
      </c>
      <c r="H26" s="7">
        <v>98.2</v>
      </c>
      <c r="I26" s="7">
        <v>99.3</v>
      </c>
      <c r="J26" s="7">
        <v>98.7</v>
      </c>
      <c r="K26" s="2">
        <v>104</v>
      </c>
      <c r="L26" s="2">
        <v>105.4</v>
      </c>
      <c r="M26" s="2">
        <v>106.7</v>
      </c>
    </row>
    <row r="27" spans="1:13" ht="11.25">
      <c r="A27" s="2" t="s">
        <v>628</v>
      </c>
      <c r="B27" s="7"/>
      <c r="C27" s="7">
        <v>104.4</v>
      </c>
      <c r="D27" s="7">
        <v>102.4</v>
      </c>
      <c r="E27" s="7">
        <v>109.1</v>
      </c>
      <c r="F27" s="7">
        <v>122</v>
      </c>
      <c r="G27" s="7">
        <v>133.2</v>
      </c>
      <c r="H27" s="7">
        <v>126.8</v>
      </c>
      <c r="I27" s="7">
        <v>136.9</v>
      </c>
      <c r="J27" s="7">
        <v>143.1</v>
      </c>
      <c r="K27" s="2">
        <v>149.8</v>
      </c>
      <c r="L27" s="7">
        <v>146.7</v>
      </c>
      <c r="M27" s="2">
        <v>134.5</v>
      </c>
    </row>
    <row r="28" s="25" customFormat="1" ht="11.25"/>
  </sheetData>
  <printOptions/>
  <pageMargins left="0.75" right="0.75" top="1" bottom="1" header="0.5" footer="0.5"/>
  <pageSetup horizontalDpi="600" verticalDpi="600" orientation="portrait" paperSize="9" scale="70" r:id="rId2"/>
  <drawing r:id="rId1"/>
</worksheet>
</file>

<file path=xl/worksheets/sheet108.xml><?xml version="1.0" encoding="utf-8"?>
<worksheet xmlns="http://schemas.openxmlformats.org/spreadsheetml/2006/main" xmlns:r="http://schemas.openxmlformats.org/officeDocument/2006/relationships">
  <dimension ref="A1:M41"/>
  <sheetViews>
    <sheetView workbookViewId="0" topLeftCell="A1">
      <selection activeCell="A1" sqref="A1"/>
    </sheetView>
  </sheetViews>
  <sheetFormatPr defaultColWidth="9.140625" defaultRowHeight="12.75"/>
  <cols>
    <col min="1" max="1" width="11.421875" style="2" customWidth="1"/>
    <col min="2" max="3" width="9.140625" style="2" customWidth="1"/>
    <col min="4" max="4" width="10.00390625" style="2" customWidth="1"/>
    <col min="5" max="5" width="16.57421875" style="2" customWidth="1"/>
    <col min="6" max="16384" width="9.140625" style="2" customWidth="1"/>
  </cols>
  <sheetData>
    <row r="1" spans="1:2" ht="11.25">
      <c r="A1" s="100">
        <v>10.15</v>
      </c>
      <c r="B1" s="1" t="s">
        <v>153</v>
      </c>
    </row>
    <row r="2" ht="11.25">
      <c r="A2" s="24"/>
    </row>
    <row r="3" spans="1:4" ht="11.25" customHeight="1">
      <c r="A3" s="25"/>
      <c r="B3" s="25"/>
      <c r="C3" s="25"/>
      <c r="D3" s="438" t="s">
        <v>467</v>
      </c>
    </row>
    <row r="4" spans="1:4" ht="11.25">
      <c r="A4" s="19" t="s">
        <v>548</v>
      </c>
      <c r="B4" s="37">
        <v>2004</v>
      </c>
      <c r="C4" s="37">
        <v>2005</v>
      </c>
      <c r="D4" s="185">
        <v>2006</v>
      </c>
    </row>
    <row r="5" spans="1:5" ht="11.25">
      <c r="A5" s="251" t="s">
        <v>454</v>
      </c>
      <c r="B5" s="557">
        <v>48.6</v>
      </c>
      <c r="C5" s="557">
        <v>52</v>
      </c>
      <c r="D5" s="557">
        <v>48.3</v>
      </c>
      <c r="E5" s="319"/>
    </row>
    <row r="6" spans="1:4" ht="11.25">
      <c r="A6" s="58" t="s">
        <v>534</v>
      </c>
      <c r="B6" s="447">
        <v>76.4</v>
      </c>
      <c r="C6" s="447">
        <v>91.5</v>
      </c>
      <c r="D6" s="447">
        <v>73.8</v>
      </c>
    </row>
    <row r="7" spans="1:4" ht="11.25">
      <c r="A7" s="58" t="s">
        <v>425</v>
      </c>
      <c r="B7" s="447">
        <v>87.5</v>
      </c>
      <c r="C7" s="447">
        <v>84.3</v>
      </c>
      <c r="D7" s="447">
        <v>74.6</v>
      </c>
    </row>
    <row r="8" spans="1:4" ht="11.25">
      <c r="A8" s="58" t="s">
        <v>531</v>
      </c>
      <c r="B8" s="447">
        <v>90.3</v>
      </c>
      <c r="C8" s="447">
        <v>86</v>
      </c>
      <c r="D8" s="447">
        <v>80.4</v>
      </c>
    </row>
    <row r="9" spans="1:4" ht="11.25">
      <c r="A9" s="58" t="s">
        <v>424</v>
      </c>
      <c r="B9" s="447">
        <v>89.3</v>
      </c>
      <c r="C9" s="447">
        <v>83.7</v>
      </c>
      <c r="D9" s="447">
        <v>80.9</v>
      </c>
    </row>
    <row r="10" spans="1:4" ht="11.25">
      <c r="A10" s="58" t="s">
        <v>533</v>
      </c>
      <c r="B10" s="447">
        <v>83.9</v>
      </c>
      <c r="C10" s="447">
        <v>82.1</v>
      </c>
      <c r="D10" s="447">
        <v>81.6</v>
      </c>
    </row>
    <row r="11" spans="1:4" ht="11.25">
      <c r="A11" s="58" t="s">
        <v>431</v>
      </c>
      <c r="B11" s="447">
        <v>107.2</v>
      </c>
      <c r="C11" s="447">
        <v>92.4</v>
      </c>
      <c r="D11" s="447">
        <v>87.9</v>
      </c>
    </row>
    <row r="12" spans="1:4" ht="11.25">
      <c r="A12" s="58" t="s">
        <v>429</v>
      </c>
      <c r="B12" s="447">
        <v>93.2</v>
      </c>
      <c r="C12" s="447">
        <v>87.9</v>
      </c>
      <c r="D12" s="447">
        <v>88.3</v>
      </c>
    </row>
    <row r="13" spans="1:4" ht="11.25">
      <c r="A13" s="58" t="s">
        <v>532</v>
      </c>
      <c r="B13" s="447">
        <v>88.6</v>
      </c>
      <c r="C13" s="447">
        <v>89.7</v>
      </c>
      <c r="D13" s="447">
        <v>88.4</v>
      </c>
    </row>
    <row r="14" spans="1:4" ht="11.25">
      <c r="A14" s="58" t="s">
        <v>540</v>
      </c>
      <c r="B14" s="447">
        <v>92.5</v>
      </c>
      <c r="C14" s="447">
        <v>83</v>
      </c>
      <c r="D14" s="447">
        <v>88.5</v>
      </c>
    </row>
    <row r="15" spans="1:4" ht="11.25">
      <c r="A15" s="58" t="s">
        <v>437</v>
      </c>
      <c r="B15" s="447">
        <v>102.4</v>
      </c>
      <c r="C15" s="447">
        <v>101</v>
      </c>
      <c r="D15" s="447">
        <v>92.9</v>
      </c>
    </row>
    <row r="16" spans="1:4" ht="11.25">
      <c r="A16" s="58" t="s">
        <v>546</v>
      </c>
      <c r="B16" s="447">
        <v>88.4</v>
      </c>
      <c r="C16" s="447">
        <v>89</v>
      </c>
      <c r="D16" s="447">
        <v>94.2</v>
      </c>
    </row>
    <row r="17" spans="1:5" ht="11.25">
      <c r="A17" s="84" t="s">
        <v>30</v>
      </c>
      <c r="B17" s="508">
        <v>104</v>
      </c>
      <c r="C17" s="508">
        <v>105.4</v>
      </c>
      <c r="D17" s="508">
        <v>106.7</v>
      </c>
      <c r="E17" s="319"/>
    </row>
    <row r="18" spans="1:5" ht="11.25">
      <c r="A18" s="58" t="s">
        <v>430</v>
      </c>
      <c r="B18" s="447">
        <v>104.3</v>
      </c>
      <c r="C18" s="447">
        <v>111.6</v>
      </c>
      <c r="D18" s="447">
        <v>110.2</v>
      </c>
      <c r="E18" s="319"/>
    </row>
    <row r="19" spans="1:5" ht="11.25">
      <c r="A19" s="58" t="s">
        <v>544</v>
      </c>
      <c r="B19" s="447">
        <v>128.6</v>
      </c>
      <c r="C19" s="447">
        <v>126</v>
      </c>
      <c r="D19" s="447">
        <v>110.2</v>
      </c>
      <c r="E19" s="319"/>
    </row>
    <row r="20" spans="1:5" ht="11.25">
      <c r="A20" s="58" t="s">
        <v>547</v>
      </c>
      <c r="B20" s="447">
        <v>97.5</v>
      </c>
      <c r="C20" s="447">
        <v>110</v>
      </c>
      <c r="D20" s="447">
        <v>112.8</v>
      </c>
      <c r="E20" s="319"/>
    </row>
    <row r="21" spans="1:5" ht="11.25">
      <c r="A21" s="58" t="s">
        <v>426</v>
      </c>
      <c r="B21" s="447">
        <v>109.4</v>
      </c>
      <c r="C21" s="447">
        <v>111</v>
      </c>
      <c r="D21" s="447">
        <v>115.1</v>
      </c>
      <c r="E21" s="319"/>
    </row>
    <row r="22" spans="1:4" ht="11.25">
      <c r="A22" s="58" t="s">
        <v>542</v>
      </c>
      <c r="B22" s="447">
        <v>91.5</v>
      </c>
      <c r="C22" s="447">
        <v>102.1</v>
      </c>
      <c r="D22" s="447">
        <v>115.1</v>
      </c>
    </row>
    <row r="23" spans="1:4" ht="11.25" customHeight="1">
      <c r="A23" s="58" t="s">
        <v>529</v>
      </c>
      <c r="B23" s="447">
        <v>117.5</v>
      </c>
      <c r="C23" s="447">
        <v>112.2</v>
      </c>
      <c r="D23" s="447">
        <v>115.8</v>
      </c>
    </row>
    <row r="24" spans="1:4" ht="11.25">
      <c r="A24" s="58" t="s">
        <v>543</v>
      </c>
      <c r="B24" s="447">
        <v>113.7</v>
      </c>
      <c r="C24" s="447">
        <v>124.9</v>
      </c>
      <c r="D24" s="447">
        <v>127</v>
      </c>
    </row>
    <row r="25" spans="1:4" ht="11.25">
      <c r="A25" s="58" t="s">
        <v>453</v>
      </c>
      <c r="B25" s="447">
        <v>104.3</v>
      </c>
      <c r="C25" s="447">
        <v>131.1</v>
      </c>
      <c r="D25" s="447">
        <v>129.3</v>
      </c>
    </row>
    <row r="26" spans="1:4" ht="11.25">
      <c r="A26" s="58" t="s">
        <v>541</v>
      </c>
      <c r="B26" s="447">
        <v>159</v>
      </c>
      <c r="C26" s="447">
        <v>152.4</v>
      </c>
      <c r="D26" s="447">
        <v>132.9</v>
      </c>
    </row>
    <row r="27" spans="1:13" ht="12.75">
      <c r="A27" s="84" t="s">
        <v>628</v>
      </c>
      <c r="B27" s="508">
        <v>149.8</v>
      </c>
      <c r="C27" s="508">
        <v>146.7</v>
      </c>
      <c r="D27" s="508">
        <v>134.5</v>
      </c>
      <c r="J27"/>
      <c r="K27"/>
      <c r="L27"/>
      <c r="M27"/>
    </row>
    <row r="28" spans="1:13" ht="12.75">
      <c r="A28" s="58" t="s">
        <v>452</v>
      </c>
      <c r="B28" s="447">
        <v>138.4</v>
      </c>
      <c r="C28" s="447">
        <v>147.9</v>
      </c>
      <c r="D28" s="447">
        <v>137.1</v>
      </c>
      <c r="J28"/>
      <c r="K28"/>
      <c r="L28"/>
      <c r="M28"/>
    </row>
    <row r="29" spans="1:13" ht="12.75">
      <c r="A29" s="58" t="s">
        <v>428</v>
      </c>
      <c r="B29" s="447">
        <v>149.1</v>
      </c>
      <c r="C29" s="447">
        <v>151.4</v>
      </c>
      <c r="D29" s="447">
        <v>150.9</v>
      </c>
      <c r="J29"/>
      <c r="K29"/>
      <c r="L29"/>
      <c r="M29"/>
    </row>
    <row r="30" spans="1:13" ht="12.75">
      <c r="A30" s="58" t="s">
        <v>427</v>
      </c>
      <c r="B30" s="447" t="s">
        <v>483</v>
      </c>
      <c r="C30" s="447">
        <v>120.8</v>
      </c>
      <c r="D30" s="447">
        <v>167.1</v>
      </c>
      <c r="J30"/>
      <c r="K30"/>
      <c r="L30"/>
      <c r="M30"/>
    </row>
    <row r="31" spans="1:4" ht="11.25">
      <c r="A31" s="58" t="s">
        <v>530</v>
      </c>
      <c r="B31" s="447">
        <v>163.7</v>
      </c>
      <c r="C31" s="447">
        <v>171.2</v>
      </c>
      <c r="D31" s="447">
        <v>177.1</v>
      </c>
    </row>
    <row r="32" spans="1:4" ht="11.25">
      <c r="A32" s="58"/>
      <c r="B32" s="447"/>
      <c r="C32" s="447"/>
      <c r="D32" s="447"/>
    </row>
    <row r="33" spans="1:4" ht="11.25">
      <c r="A33" s="58" t="s">
        <v>460</v>
      </c>
      <c r="B33" s="447">
        <v>108.2</v>
      </c>
      <c r="C33" s="447">
        <v>112.1</v>
      </c>
      <c r="D33" s="447">
        <v>118.2</v>
      </c>
    </row>
    <row r="34" spans="1:4" ht="11.25">
      <c r="A34" s="58" t="s">
        <v>451</v>
      </c>
      <c r="B34" s="447">
        <v>126.1</v>
      </c>
      <c r="C34" s="447">
        <v>129.4</v>
      </c>
      <c r="D34" s="447">
        <v>133.2</v>
      </c>
    </row>
    <row r="35" spans="1:4" ht="11.25">
      <c r="A35" s="22" t="s">
        <v>31</v>
      </c>
      <c r="B35" s="448">
        <v>98.3</v>
      </c>
      <c r="C35" s="448">
        <v>89.9</v>
      </c>
      <c r="D35" s="448" t="s">
        <v>483</v>
      </c>
    </row>
    <row r="36" ht="11.25">
      <c r="D36" s="4" t="s">
        <v>520</v>
      </c>
    </row>
    <row r="38" ht="11.25">
      <c r="A38" s="33" t="s">
        <v>711</v>
      </c>
    </row>
    <row r="39" spans="1:5" ht="11.25">
      <c r="A39" s="838" t="s">
        <v>159</v>
      </c>
      <c r="B39" s="849"/>
      <c r="C39" s="849"/>
      <c r="D39" s="849"/>
      <c r="E39" s="849"/>
    </row>
    <row r="40" spans="1:5" ht="11.25">
      <c r="A40" s="849"/>
      <c r="B40" s="849"/>
      <c r="C40" s="849"/>
      <c r="D40" s="849"/>
      <c r="E40" s="849"/>
    </row>
    <row r="41" spans="1:5" ht="11.25">
      <c r="A41" s="849"/>
      <c r="B41" s="849"/>
      <c r="C41" s="849"/>
      <c r="D41" s="849"/>
      <c r="E41" s="849"/>
    </row>
  </sheetData>
  <mergeCells count="1">
    <mergeCell ref="A39:E4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115"/>
  <sheetViews>
    <sheetView workbookViewId="0" topLeftCell="A1">
      <selection activeCell="A1" sqref="A1"/>
    </sheetView>
  </sheetViews>
  <sheetFormatPr defaultColWidth="9.140625" defaultRowHeight="12.75"/>
  <cols>
    <col min="1" max="1" width="12.00390625" style="2" customWidth="1"/>
    <col min="2" max="2" width="8.57421875" style="56" customWidth="1"/>
    <col min="3" max="4" width="8.7109375" style="56" customWidth="1"/>
    <col min="5" max="5" width="8.00390625" style="56" customWidth="1"/>
    <col min="6" max="9" width="9.140625" style="2" customWidth="1"/>
    <col min="11" max="16384" width="8.00390625" style="53" customWidth="1"/>
  </cols>
  <sheetData>
    <row r="1" spans="1:18" ht="12.75">
      <c r="A1" s="100">
        <v>1.11</v>
      </c>
      <c r="B1" s="1" t="s">
        <v>248</v>
      </c>
      <c r="K1" s="2"/>
      <c r="L1" s="2"/>
      <c r="M1" s="2"/>
      <c r="N1" s="2"/>
      <c r="O1" s="2"/>
      <c r="P1" s="2"/>
      <c r="Q1" s="2"/>
      <c r="R1" s="2"/>
    </row>
    <row r="2" spans="1:18" ht="12.75">
      <c r="A2" s="24"/>
      <c r="B2" s="24"/>
      <c r="K2" s="2"/>
      <c r="L2" s="2"/>
      <c r="M2" s="2"/>
      <c r="N2" s="2"/>
      <c r="O2" s="2"/>
      <c r="P2" s="2"/>
      <c r="Q2" s="2"/>
      <c r="R2" s="2"/>
    </row>
    <row r="3" spans="1:18" ht="12.75">
      <c r="A3" s="1"/>
      <c r="B3" s="50"/>
      <c r="C3" s="50"/>
      <c r="D3" s="51" t="s">
        <v>438</v>
      </c>
      <c r="E3" s="326"/>
      <c r="K3" s="2"/>
      <c r="L3" s="2"/>
      <c r="M3" s="2"/>
      <c r="N3" s="2"/>
      <c r="O3" s="2"/>
      <c r="P3" s="2"/>
      <c r="Q3" s="2"/>
      <c r="R3" s="2"/>
    </row>
    <row r="4" spans="1:18" ht="12.75">
      <c r="A4" s="19" t="s">
        <v>548</v>
      </c>
      <c r="B4" s="19">
        <v>2004</v>
      </c>
      <c r="C4" s="19">
        <v>2005</v>
      </c>
      <c r="D4" s="57">
        <v>2006</v>
      </c>
      <c r="E4" s="53"/>
      <c r="K4" s="2"/>
      <c r="L4" s="2"/>
      <c r="M4" s="2"/>
      <c r="N4" s="2"/>
      <c r="O4" s="2"/>
      <c r="P4" s="2"/>
      <c r="Q4" s="2"/>
      <c r="R4" s="2"/>
    </row>
    <row r="5" spans="1:18" ht="12.75">
      <c r="A5" s="251" t="s">
        <v>431</v>
      </c>
      <c r="B5" s="575">
        <v>11.581970319834397</v>
      </c>
      <c r="C5" s="575">
        <v>10.901668547986988</v>
      </c>
      <c r="D5" s="575">
        <v>10.324231073720032</v>
      </c>
      <c r="E5" s="53"/>
      <c r="K5" s="2"/>
      <c r="L5" s="2"/>
      <c r="M5" s="2"/>
      <c r="N5" s="2"/>
      <c r="O5" s="2"/>
      <c r="P5" s="2"/>
      <c r="Q5" s="2"/>
      <c r="R5" s="2"/>
    </row>
    <row r="6" spans="1:18" ht="12.75">
      <c r="A6" s="58" t="s">
        <v>437</v>
      </c>
      <c r="B6" s="410">
        <v>7.515920714029773</v>
      </c>
      <c r="C6" s="410">
        <v>7.184398110671875</v>
      </c>
      <c r="D6" s="410">
        <v>8.327531610034361</v>
      </c>
      <c r="E6" s="55"/>
      <c r="K6" s="2"/>
      <c r="L6" s="2"/>
      <c r="M6" s="2"/>
      <c r="N6" s="2"/>
      <c r="O6" s="2"/>
      <c r="P6" s="2"/>
      <c r="Q6" s="2"/>
      <c r="R6" s="2"/>
    </row>
    <row r="7" spans="1:18" ht="12.75">
      <c r="A7" s="58" t="s">
        <v>532</v>
      </c>
      <c r="B7" s="410">
        <v>6.687768127709953</v>
      </c>
      <c r="C7" s="410">
        <v>6.875406169879544</v>
      </c>
      <c r="D7" s="410">
        <v>7.229188675090241</v>
      </c>
      <c r="K7" s="2"/>
      <c r="L7" s="2"/>
      <c r="M7" s="2"/>
      <c r="N7" s="2"/>
      <c r="O7" s="2"/>
      <c r="P7" s="2"/>
      <c r="Q7" s="2"/>
      <c r="R7" s="2"/>
    </row>
    <row r="8" spans="1:18" ht="12.75">
      <c r="A8" s="58" t="s">
        <v>531</v>
      </c>
      <c r="B8" s="410">
        <v>7.747546686796417</v>
      </c>
      <c r="C8" s="410">
        <v>4.8895668478088155</v>
      </c>
      <c r="D8" s="410">
        <v>5.177770726947276</v>
      </c>
      <c r="K8" s="2"/>
      <c r="L8" s="2"/>
      <c r="M8" s="2"/>
      <c r="N8" s="2"/>
      <c r="O8" s="2"/>
      <c r="P8" s="2"/>
      <c r="Q8" s="2"/>
      <c r="R8" s="2"/>
    </row>
    <row r="9" spans="1:18" ht="12.75">
      <c r="A9" s="58" t="s">
        <v>459</v>
      </c>
      <c r="B9" s="410">
        <v>4.291742040520984</v>
      </c>
      <c r="C9" s="410">
        <v>4.59115209836942</v>
      </c>
      <c r="D9" s="410">
        <v>5.045990870726036</v>
      </c>
      <c r="K9" s="2"/>
      <c r="L9" s="2"/>
      <c r="M9" s="2"/>
      <c r="N9" s="2"/>
      <c r="O9" s="2"/>
      <c r="P9" s="2"/>
      <c r="Q9" s="2"/>
      <c r="R9" s="2"/>
    </row>
    <row r="10" spans="1:18" ht="12.75">
      <c r="A10" s="58" t="s">
        <v>529</v>
      </c>
      <c r="B10" s="410">
        <v>0.455644336565331</v>
      </c>
      <c r="C10" s="410">
        <v>1.14784121475514</v>
      </c>
      <c r="D10" s="410">
        <v>2.756524692784567</v>
      </c>
      <c r="K10" s="2"/>
      <c r="L10" s="2"/>
      <c r="M10" s="2"/>
      <c r="N10" s="2"/>
      <c r="O10" s="2"/>
      <c r="P10" s="2"/>
      <c r="Q10" s="2"/>
      <c r="R10" s="2"/>
    </row>
    <row r="11" spans="1:18" ht="12.75">
      <c r="A11" s="58" t="s">
        <v>424</v>
      </c>
      <c r="B11" s="410">
        <v>3.509958921605855</v>
      </c>
      <c r="C11" s="410">
        <v>2.6009550744123513</v>
      </c>
      <c r="D11" s="410">
        <v>2.663112481128917</v>
      </c>
      <c r="K11" s="2"/>
      <c r="L11" s="2"/>
      <c r="M11" s="2"/>
      <c r="N11" s="2"/>
      <c r="O11" s="2"/>
      <c r="P11" s="2"/>
      <c r="Q11" s="2"/>
      <c r="R11" s="2"/>
    </row>
    <row r="12" spans="1:18" ht="12.75">
      <c r="A12" s="58" t="s">
        <v>425</v>
      </c>
      <c r="B12" s="410">
        <v>3.01365150132009</v>
      </c>
      <c r="C12" s="410">
        <v>4.403732077498753</v>
      </c>
      <c r="D12" s="410">
        <v>2.645529092186374</v>
      </c>
      <c r="K12" s="2"/>
      <c r="L12" s="2"/>
      <c r="M12" s="2"/>
      <c r="N12" s="2"/>
      <c r="O12" s="2"/>
      <c r="P12" s="2"/>
      <c r="Q12" s="2"/>
      <c r="R12" s="2"/>
    </row>
    <row r="13" spans="1:18" ht="12.75">
      <c r="A13" s="84" t="s">
        <v>724</v>
      </c>
      <c r="B13" s="576">
        <v>0.8</v>
      </c>
      <c r="C13" s="576">
        <v>0.2</v>
      </c>
      <c r="D13" s="576">
        <v>0</v>
      </c>
      <c r="K13" s="2"/>
      <c r="L13" s="2"/>
      <c r="M13" s="2"/>
      <c r="N13" s="2"/>
      <c r="O13" s="2"/>
      <c r="P13" s="2"/>
      <c r="Q13" s="2"/>
      <c r="R13" s="2"/>
    </row>
    <row r="14" spans="1:18" ht="12.75">
      <c r="A14" s="84" t="s">
        <v>113</v>
      </c>
      <c r="B14" s="576">
        <v>0.09750650159119326</v>
      </c>
      <c r="C14" s="576">
        <v>-0.2499550110913681</v>
      </c>
      <c r="D14" s="576">
        <v>-0.828191283670934</v>
      </c>
      <c r="K14" s="2"/>
      <c r="L14" s="2"/>
      <c r="M14" s="2"/>
      <c r="N14" s="2"/>
      <c r="O14" s="2"/>
      <c r="P14" s="2"/>
      <c r="Q14" s="2"/>
      <c r="R14" s="2"/>
    </row>
    <row r="15" spans="1:18" ht="12.75">
      <c r="A15" s="58" t="s">
        <v>429</v>
      </c>
      <c r="B15" s="410">
        <v>0.5101828767688498</v>
      </c>
      <c r="C15" s="410">
        <v>-0.9140117618912628</v>
      </c>
      <c r="D15" s="410">
        <v>-1.2530462573516157</v>
      </c>
      <c r="K15" s="2"/>
      <c r="L15" s="2"/>
      <c r="M15" s="2"/>
      <c r="N15" s="2"/>
      <c r="O15" s="2"/>
      <c r="P15" s="2"/>
      <c r="Q15" s="2"/>
      <c r="R15" s="2"/>
    </row>
    <row r="16" spans="1:18" ht="12.75">
      <c r="A16" s="58" t="s">
        <v>430</v>
      </c>
      <c r="B16" s="410">
        <v>-0.9368104263924707</v>
      </c>
      <c r="C16" s="410">
        <v>-1.638294806813391</v>
      </c>
      <c r="D16" s="410">
        <v>-2.5596272817267733</v>
      </c>
      <c r="K16" s="2"/>
      <c r="L16" s="2"/>
      <c r="M16" s="2"/>
      <c r="N16" s="2"/>
      <c r="O16" s="2"/>
      <c r="P16" s="2"/>
      <c r="Q16" s="2"/>
      <c r="R16" s="2"/>
    </row>
    <row r="17" spans="1:18" ht="12.75">
      <c r="A17" s="58" t="s">
        <v>547</v>
      </c>
      <c r="B17" s="410">
        <v>-2.6814664667097996</v>
      </c>
      <c r="C17" s="410">
        <v>-1.9821605550049552</v>
      </c>
      <c r="D17" s="410">
        <v>-2.8173731443263423</v>
      </c>
      <c r="K17" s="2"/>
      <c r="L17" s="2"/>
      <c r="M17" s="2"/>
      <c r="N17" s="2"/>
      <c r="O17" s="2"/>
      <c r="P17" s="2"/>
      <c r="Q17" s="2"/>
      <c r="R17" s="2"/>
    </row>
    <row r="18" spans="1:18" ht="12.75">
      <c r="A18" s="58" t="s">
        <v>533</v>
      </c>
      <c r="B18" s="410">
        <v>-1.6450526789912383</v>
      </c>
      <c r="C18" s="410">
        <v>-2.46649356326085</v>
      </c>
      <c r="D18" s="410">
        <v>-3.2213842949281</v>
      </c>
      <c r="K18" s="2"/>
      <c r="L18" s="2"/>
      <c r="M18" s="2"/>
      <c r="N18" s="2"/>
      <c r="O18" s="2"/>
      <c r="P18" s="2"/>
      <c r="Q18" s="2"/>
      <c r="R18" s="2"/>
    </row>
    <row r="19" spans="1:15" ht="12.75">
      <c r="A19" s="58" t="s">
        <v>546</v>
      </c>
      <c r="B19" s="410">
        <v>-4.248506021205808</v>
      </c>
      <c r="C19" s="410">
        <v>-1.5829303727475768</v>
      </c>
      <c r="D19" s="410">
        <v>-3.2308004940273185</v>
      </c>
      <c r="K19" s="2"/>
      <c r="L19" s="2"/>
      <c r="M19" s="2"/>
      <c r="N19" s="2"/>
      <c r="O19" s="2"/>
    </row>
    <row r="20" spans="1:15" ht="12.75">
      <c r="A20" s="58" t="s">
        <v>540</v>
      </c>
      <c r="B20" s="410">
        <v>-5.374906528290771</v>
      </c>
      <c r="C20" s="410">
        <v>-1.7952605520152074</v>
      </c>
      <c r="D20" s="410">
        <v>-3.2879994597472213</v>
      </c>
      <c r="K20" s="2"/>
      <c r="L20" s="2"/>
      <c r="M20" s="2"/>
      <c r="N20" s="2"/>
      <c r="O20" s="2"/>
    </row>
    <row r="21" spans="1:15" ht="12.75">
      <c r="A21" s="84" t="s">
        <v>628</v>
      </c>
      <c r="B21" s="576">
        <v>-0.5838317002431622</v>
      </c>
      <c r="C21" s="576">
        <v>-3.5232678092209304</v>
      </c>
      <c r="D21" s="576">
        <v>-4.164734838728141</v>
      </c>
      <c r="K21" s="2"/>
      <c r="L21" s="2"/>
      <c r="M21" s="2"/>
      <c r="N21" s="2"/>
      <c r="O21" s="2"/>
    </row>
    <row r="22" spans="1:15" ht="12.75">
      <c r="A22" s="58" t="s">
        <v>534</v>
      </c>
      <c r="B22" s="410">
        <v>-4.988961431792648</v>
      </c>
      <c r="C22" s="410">
        <v>-5.856815502990637</v>
      </c>
      <c r="D22" s="410">
        <v>-5.877970596477319</v>
      </c>
      <c r="K22" s="2"/>
      <c r="L22" s="2"/>
      <c r="M22" s="2"/>
      <c r="N22" s="2"/>
      <c r="O22" s="2"/>
    </row>
    <row r="23" spans="1:18" ht="12.75">
      <c r="A23" s="58" t="s">
        <v>542</v>
      </c>
      <c r="B23" s="410">
        <v>-8.395103119708267</v>
      </c>
      <c r="C23" s="410">
        <v>-6.759348088431618</v>
      </c>
      <c r="D23" s="410">
        <v>-6.579459627812817</v>
      </c>
      <c r="K23" s="2"/>
      <c r="L23" s="2"/>
      <c r="M23" s="2"/>
      <c r="N23" s="2"/>
      <c r="O23" s="2"/>
      <c r="P23" s="2"/>
      <c r="Q23" s="2"/>
      <c r="R23" s="2"/>
    </row>
    <row r="24" spans="1:18" ht="12.75">
      <c r="A24" s="58" t="s">
        <v>545</v>
      </c>
      <c r="B24" s="410">
        <v>-6.0156406657309</v>
      </c>
      <c r="C24" s="410">
        <v>-8.725820016820858</v>
      </c>
      <c r="D24" s="410">
        <v>-6.671272081318465</v>
      </c>
      <c r="K24" s="2"/>
      <c r="L24" s="2"/>
      <c r="M24" s="2"/>
      <c r="N24" s="2"/>
      <c r="O24" s="2"/>
      <c r="P24" s="2"/>
      <c r="Q24" s="2"/>
      <c r="R24" s="2"/>
    </row>
    <row r="25" spans="1:18" ht="12.75">
      <c r="A25" s="58" t="s">
        <v>454</v>
      </c>
      <c r="B25" s="410">
        <v>-3.3976616093629675</v>
      </c>
      <c r="C25" s="410">
        <v>-8.425090240980449</v>
      </c>
      <c r="D25" s="410">
        <v>-8.1576975369856</v>
      </c>
      <c r="K25" s="2"/>
      <c r="L25" s="2"/>
      <c r="M25" s="2"/>
      <c r="N25" s="2"/>
      <c r="O25" s="2"/>
      <c r="P25" s="2"/>
      <c r="Q25" s="2"/>
      <c r="R25" s="2"/>
    </row>
    <row r="26" spans="1:4" ht="12.75">
      <c r="A26" s="58" t="s">
        <v>428</v>
      </c>
      <c r="B26" s="410">
        <v>-5.251105176673698</v>
      </c>
      <c r="C26" s="410">
        <v>-7.359678573394243</v>
      </c>
      <c r="D26" s="410">
        <v>-8.638121665236087</v>
      </c>
    </row>
    <row r="27" spans="1:15" ht="12.75">
      <c r="A27" s="58" t="s">
        <v>530</v>
      </c>
      <c r="B27" s="410">
        <v>-7.711201154529307</v>
      </c>
      <c r="C27" s="410">
        <v>-9.712767890732032</v>
      </c>
      <c r="D27" s="410">
        <v>-9.402521292524673</v>
      </c>
      <c r="K27" s="2"/>
      <c r="L27" s="2"/>
      <c r="M27" s="2"/>
      <c r="N27" s="2"/>
      <c r="O27" s="2"/>
    </row>
    <row r="28" spans="1:15" ht="12.75">
      <c r="A28" s="58" t="s">
        <v>453</v>
      </c>
      <c r="B28" s="410">
        <v>-8.385654646461326</v>
      </c>
      <c r="C28" s="410">
        <v>-8.639612800599094</v>
      </c>
      <c r="D28" s="410">
        <v>-10.45862396437109</v>
      </c>
      <c r="K28" s="2"/>
      <c r="L28" s="2"/>
      <c r="M28" s="2"/>
      <c r="N28" s="2"/>
      <c r="O28" s="2"/>
    </row>
    <row r="29" spans="1:15" ht="12.75">
      <c r="A29" s="58" t="s">
        <v>543</v>
      </c>
      <c r="B29" s="410">
        <v>-7.68517803352128</v>
      </c>
      <c r="C29" s="410">
        <v>-7.168701507265444</v>
      </c>
      <c r="D29" s="410">
        <v>-10.754002714848196</v>
      </c>
      <c r="K29" s="2"/>
      <c r="L29" s="2"/>
      <c r="M29" s="2"/>
      <c r="N29" s="2"/>
      <c r="O29" s="2"/>
    </row>
    <row r="30" spans="1:4" ht="12.75">
      <c r="A30" s="58" t="s">
        <v>541</v>
      </c>
      <c r="B30" s="410">
        <v>-12.273268070717403</v>
      </c>
      <c r="C30" s="410">
        <v>-9.964673137310875</v>
      </c>
      <c r="D30" s="410">
        <v>-15.505984766050055</v>
      </c>
    </row>
    <row r="31" spans="1:18" ht="12.75">
      <c r="A31" s="58" t="s">
        <v>452</v>
      </c>
      <c r="B31" s="410">
        <v>-6.591062318242651</v>
      </c>
      <c r="C31" s="410">
        <v>-11.977717150390955</v>
      </c>
      <c r="D31" s="410">
        <v>-15.591444714757788</v>
      </c>
      <c r="K31" s="2"/>
      <c r="L31" s="2"/>
      <c r="M31" s="2"/>
      <c r="N31" s="2"/>
      <c r="O31" s="2"/>
      <c r="P31" s="2"/>
      <c r="Q31" s="2"/>
      <c r="R31" s="2"/>
    </row>
    <row r="32" spans="1:18" ht="12.75">
      <c r="A32" s="58" t="s">
        <v>544</v>
      </c>
      <c r="B32" s="410">
        <v>-12.87545967806877</v>
      </c>
      <c r="C32" s="410">
        <v>-12.495965324848987</v>
      </c>
      <c r="D32" s="410">
        <v>-22.45321467965376</v>
      </c>
      <c r="K32" s="2"/>
      <c r="L32" s="2"/>
      <c r="M32" s="2"/>
      <c r="N32" s="2"/>
      <c r="O32" s="2"/>
      <c r="P32" s="2"/>
      <c r="Q32" s="2"/>
      <c r="R32" s="2"/>
    </row>
    <row r="33" spans="1:18" ht="12.75">
      <c r="A33" s="58" t="s">
        <v>427</v>
      </c>
      <c r="B33" s="447">
        <v>-5.645041557677305</v>
      </c>
      <c r="C33" s="447">
        <v>-7.063638199132264</v>
      </c>
      <c r="D33" s="447" t="s">
        <v>483</v>
      </c>
      <c r="K33" s="2"/>
      <c r="L33" s="2"/>
      <c r="M33" s="2"/>
      <c r="N33" s="2"/>
      <c r="O33" s="2"/>
      <c r="P33" s="2"/>
      <c r="Q33" s="2"/>
      <c r="R33" s="2"/>
    </row>
    <row r="34" spans="1:18" ht="12.75">
      <c r="A34" s="58"/>
      <c r="B34" s="461"/>
      <c r="C34" s="461"/>
      <c r="D34" s="461"/>
      <c r="K34" s="2"/>
      <c r="L34" s="2"/>
      <c r="M34" s="2"/>
      <c r="N34" s="2"/>
      <c r="O34" s="2"/>
      <c r="P34" s="2"/>
      <c r="Q34" s="2"/>
      <c r="R34" s="2"/>
    </row>
    <row r="35" spans="1:18" ht="12.75">
      <c r="A35" s="58" t="s">
        <v>451</v>
      </c>
      <c r="B35" s="410">
        <v>13.601042178356359</v>
      </c>
      <c r="C35" s="410">
        <v>15.49138020812966</v>
      </c>
      <c r="D35" s="410">
        <v>16.39467262727988</v>
      </c>
      <c r="K35" s="2"/>
      <c r="L35" s="2"/>
      <c r="M35" s="2"/>
      <c r="N35" s="2"/>
      <c r="O35" s="2"/>
      <c r="P35" s="2"/>
      <c r="Q35" s="2"/>
      <c r="R35" s="2"/>
    </row>
    <row r="36" spans="1:18" ht="12.75">
      <c r="A36" s="58" t="s">
        <v>31</v>
      </c>
      <c r="B36" s="410">
        <v>-3.9677746258237847</v>
      </c>
      <c r="C36" s="410">
        <v>-4.695081987549388</v>
      </c>
      <c r="D36" s="410">
        <v>-6.241888443179804</v>
      </c>
      <c r="K36" s="2"/>
      <c r="L36" s="2"/>
      <c r="M36" s="2"/>
      <c r="N36" s="2"/>
      <c r="O36" s="2"/>
      <c r="P36" s="2"/>
      <c r="Q36" s="2"/>
      <c r="R36" s="2"/>
    </row>
    <row r="37" spans="1:18" ht="12.75">
      <c r="A37" s="58" t="s">
        <v>33</v>
      </c>
      <c r="B37" s="410">
        <v>-4.7803338375603275</v>
      </c>
      <c r="C37" s="410">
        <v>-6.394753678822777</v>
      </c>
      <c r="D37" s="410">
        <v>-7.775140595587462</v>
      </c>
      <c r="K37" s="2"/>
      <c r="L37" s="2"/>
      <c r="M37" s="2"/>
      <c r="N37" s="2"/>
      <c r="O37" s="2"/>
      <c r="P37" s="2"/>
      <c r="Q37" s="2"/>
      <c r="R37" s="2"/>
    </row>
    <row r="38" spans="1:18" ht="12.75">
      <c r="A38" s="22" t="s">
        <v>460</v>
      </c>
      <c r="B38" s="412">
        <v>-9.852586538551764</v>
      </c>
      <c r="C38" s="412">
        <v>-16.3739480424442</v>
      </c>
      <c r="D38" s="412">
        <v>-25.470861454747695</v>
      </c>
      <c r="K38" s="2"/>
      <c r="L38" s="2"/>
      <c r="M38" s="2"/>
      <c r="N38" s="2"/>
      <c r="O38" s="2"/>
      <c r="P38" s="2"/>
      <c r="Q38" s="2"/>
      <c r="R38" s="2"/>
    </row>
    <row r="39" spans="4:18" ht="12.75">
      <c r="D39" s="51" t="s">
        <v>444</v>
      </c>
      <c r="K39" s="2"/>
      <c r="L39" s="2"/>
      <c r="M39" s="2"/>
      <c r="N39" s="2"/>
      <c r="O39" s="2"/>
      <c r="P39" s="2"/>
      <c r="Q39" s="2"/>
      <c r="R39" s="2"/>
    </row>
    <row r="40" spans="2:18" ht="12.75">
      <c r="B40" s="2"/>
      <c r="C40" s="2"/>
      <c r="D40" s="2"/>
      <c r="K40" s="2"/>
      <c r="L40" s="2"/>
      <c r="M40" s="2"/>
      <c r="N40" s="2"/>
      <c r="O40" s="2"/>
      <c r="P40" s="2"/>
      <c r="Q40" s="2"/>
      <c r="R40" s="2"/>
    </row>
    <row r="41" spans="1:18" ht="12.75">
      <c r="A41" s="33" t="s">
        <v>725</v>
      </c>
      <c r="B41" s="2"/>
      <c r="C41" s="2"/>
      <c r="D41" s="2"/>
      <c r="K41" s="2"/>
      <c r="L41" s="2"/>
      <c r="M41" s="2"/>
      <c r="N41" s="2"/>
      <c r="O41" s="2"/>
      <c r="P41" s="2"/>
      <c r="Q41" s="2"/>
      <c r="R41" s="2"/>
    </row>
    <row r="42" spans="2:18" ht="12.75">
      <c r="B42" s="2"/>
      <c r="C42" s="2"/>
      <c r="D42" s="2"/>
      <c r="K42" s="2"/>
      <c r="L42" s="2"/>
      <c r="M42" s="2"/>
      <c r="N42" s="2"/>
      <c r="O42" s="2"/>
      <c r="P42" s="2"/>
      <c r="Q42" s="2"/>
      <c r="R42" s="2"/>
    </row>
    <row r="43" spans="2:4" ht="12.75">
      <c r="B43" s="2"/>
      <c r="C43" s="2"/>
      <c r="D43" s="2"/>
    </row>
    <row r="44" spans="2:18" ht="12.75">
      <c r="B44" s="2"/>
      <c r="C44" s="2"/>
      <c r="D44" s="2"/>
      <c r="K44" s="2"/>
      <c r="L44" s="2"/>
      <c r="M44" s="2"/>
      <c r="N44" s="2"/>
      <c r="O44" s="2"/>
      <c r="P44" s="2"/>
      <c r="Q44" s="2"/>
      <c r="R44" s="2"/>
    </row>
    <row r="45" spans="2:18" ht="12.75">
      <c r="B45" s="2"/>
      <c r="C45" s="2"/>
      <c r="D45" s="2"/>
      <c r="K45" s="2"/>
      <c r="L45" s="2"/>
      <c r="M45" s="2"/>
      <c r="N45" s="2"/>
      <c r="O45" s="2"/>
      <c r="P45" s="2"/>
      <c r="Q45" s="2"/>
      <c r="R45" s="2"/>
    </row>
    <row r="46" spans="2:18" ht="12.75">
      <c r="B46" s="2"/>
      <c r="C46" s="2"/>
      <c r="D46" s="2"/>
      <c r="K46" s="2"/>
      <c r="L46" s="2"/>
      <c r="M46" s="2"/>
      <c r="N46" s="2"/>
      <c r="O46" s="2"/>
      <c r="P46" s="2"/>
      <c r="Q46" s="2"/>
      <c r="R46" s="2"/>
    </row>
    <row r="47" spans="2:18" ht="12.75">
      <c r="B47" s="2"/>
      <c r="C47" s="2"/>
      <c r="D47" s="2"/>
      <c r="K47" s="2"/>
      <c r="L47" s="2"/>
      <c r="M47" s="2"/>
      <c r="N47" s="2"/>
      <c r="O47" s="2"/>
      <c r="P47" s="2"/>
      <c r="Q47" s="2"/>
      <c r="R47" s="2"/>
    </row>
    <row r="48" spans="2:4" ht="12.75">
      <c r="B48" s="2"/>
      <c r="C48" s="2"/>
      <c r="D48" s="2"/>
    </row>
    <row r="49" spans="2:4" ht="12.75">
      <c r="B49" s="293"/>
      <c r="C49" s="2"/>
      <c r="D49" s="2"/>
    </row>
    <row r="50" spans="2:4" ht="12.75">
      <c r="B50" s="2"/>
      <c r="C50" s="2"/>
      <c r="D50" s="2"/>
    </row>
    <row r="51" spans="2:4" ht="12.75">
      <c r="B51" s="2"/>
      <c r="C51" s="2"/>
      <c r="D51" s="2"/>
    </row>
    <row r="52" spans="2:4" ht="12.75">
      <c r="B52" s="2"/>
      <c r="C52" s="2"/>
      <c r="D52" s="2"/>
    </row>
    <row r="53" spans="2:4" ht="12.75">
      <c r="B53" s="2"/>
      <c r="C53" s="2"/>
      <c r="D53" s="2"/>
    </row>
    <row r="54" spans="2:4" ht="12.75">
      <c r="B54" s="2"/>
      <c r="C54" s="2"/>
      <c r="D54" s="2"/>
    </row>
    <row r="55" spans="2:4" ht="12.75">
      <c r="B55" s="2"/>
      <c r="C55" s="2"/>
      <c r="D55" s="2"/>
    </row>
    <row r="56" spans="2:4" ht="12.75">
      <c r="B56" s="2"/>
      <c r="C56" s="2"/>
      <c r="D56" s="2"/>
    </row>
    <row r="57" spans="2:4" ht="12.75">
      <c r="B57" s="2"/>
      <c r="C57" s="2"/>
      <c r="D57" s="2"/>
    </row>
    <row r="58" spans="2:4" ht="12.75">
      <c r="B58" s="2"/>
      <c r="C58" s="2"/>
      <c r="D58" s="2"/>
    </row>
    <row r="59" spans="2:4" ht="12.75">
      <c r="B59" s="2"/>
      <c r="C59" s="2"/>
      <c r="D59" s="2"/>
    </row>
    <row r="60" spans="2:4" ht="12.75">
      <c r="B60" s="2"/>
      <c r="C60" s="2"/>
      <c r="D60" s="2"/>
    </row>
    <row r="61" spans="2:4" ht="12.75">
      <c r="B61" s="2"/>
      <c r="C61" s="2"/>
      <c r="D61" s="2"/>
    </row>
    <row r="62" spans="2:4" ht="12.75">
      <c r="B62" s="2"/>
      <c r="C62" s="2"/>
      <c r="D62" s="2"/>
    </row>
    <row r="63" spans="2:4" ht="12.75">
      <c r="B63" s="2"/>
      <c r="C63" s="2"/>
      <c r="D63" s="2"/>
    </row>
    <row r="64" spans="2:4" ht="12.75">
      <c r="B64" s="2"/>
      <c r="C64" s="2"/>
      <c r="D64" s="2"/>
    </row>
    <row r="65" spans="2:4" ht="12.75">
      <c r="B65" s="2"/>
      <c r="C65" s="2"/>
      <c r="D65" s="2"/>
    </row>
    <row r="66" spans="2:4" ht="12.75">
      <c r="B66" s="2"/>
      <c r="C66" s="2"/>
      <c r="D66" s="2"/>
    </row>
    <row r="67" spans="2:4" ht="12.75">
      <c r="B67" s="2"/>
      <c r="C67" s="2"/>
      <c r="D67" s="2"/>
    </row>
    <row r="68" spans="2:4" ht="12.75">
      <c r="B68" s="2"/>
      <c r="C68" s="2"/>
      <c r="D68" s="2"/>
    </row>
    <row r="69" spans="2:4" ht="12.75">
      <c r="B69" s="2"/>
      <c r="C69" s="2"/>
      <c r="D69" s="2"/>
    </row>
    <row r="70" spans="2:4" ht="12.75">
      <c r="B70" s="2"/>
      <c r="C70" s="2"/>
      <c r="D70" s="2"/>
    </row>
    <row r="74" ht="12.75">
      <c r="E74" s="53"/>
    </row>
    <row r="75" ht="12.75">
      <c r="E75" s="50"/>
    </row>
    <row r="76" ht="12.75">
      <c r="E76" s="50"/>
    </row>
    <row r="95" spans="2:4" ht="12.75">
      <c r="B95" s="50"/>
      <c r="C95" s="50"/>
      <c r="D95" s="50"/>
    </row>
    <row r="96" spans="2:4" ht="12.75">
      <c r="B96" s="50"/>
      <c r="C96" s="50"/>
      <c r="D96" s="50"/>
    </row>
    <row r="98" spans="2:4" ht="12.75">
      <c r="B98" s="53"/>
      <c r="C98" s="53"/>
      <c r="D98" s="53"/>
    </row>
    <row r="113" spans="2:4" ht="12.75">
      <c r="B113" s="53"/>
      <c r="C113" s="53"/>
      <c r="D113" s="53"/>
    </row>
    <row r="114" spans="2:4" ht="12.75">
      <c r="B114" s="50"/>
      <c r="C114" s="50"/>
      <c r="D114" s="50"/>
    </row>
    <row r="115" spans="2:4" ht="12.75">
      <c r="B115" s="50"/>
      <c r="C115" s="50"/>
      <c r="D115" s="50"/>
    </row>
  </sheetData>
  <printOptions/>
  <pageMargins left="0.75" right="0.75" top="1" bottom="1" header="0.5" footer="0.5"/>
  <pageSetup horizontalDpi="600" verticalDpi="600" orientation="landscape" paperSize="9" scale="81"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dimension ref="A1:Q118"/>
  <sheetViews>
    <sheetView workbookViewId="0" topLeftCell="A1">
      <selection activeCell="A1" sqref="A1"/>
    </sheetView>
  </sheetViews>
  <sheetFormatPr defaultColWidth="9.140625" defaultRowHeight="12.75"/>
  <cols>
    <col min="1" max="1" width="14.00390625" style="53" customWidth="1"/>
    <col min="2" max="2" width="8.140625" style="56" customWidth="1"/>
    <col min="3" max="3" width="7.421875" style="56" customWidth="1"/>
    <col min="4" max="4" width="7.28125" style="61" customWidth="1"/>
    <col min="5" max="5" width="7.57421875" style="56" customWidth="1"/>
    <col min="6" max="6" width="9.7109375" style="53" customWidth="1"/>
    <col min="7" max="8" width="9.140625" style="2" customWidth="1"/>
    <col min="10" max="10" width="9.140625" style="2" customWidth="1"/>
    <col min="12" max="16384" width="8.00390625" style="53" customWidth="1"/>
  </cols>
  <sheetData>
    <row r="1" spans="1:17" ht="12.75">
      <c r="A1" s="350">
        <v>1.12</v>
      </c>
      <c r="B1" s="52" t="s">
        <v>247</v>
      </c>
      <c r="K1" s="2"/>
      <c r="L1" s="2"/>
      <c r="M1" s="2"/>
      <c r="N1" s="2"/>
      <c r="O1" s="2"/>
      <c r="P1" s="2"/>
      <c r="Q1" s="2"/>
    </row>
    <row r="2" spans="1:17" ht="12.75">
      <c r="A2" s="706"/>
      <c r="B2" s="52"/>
      <c r="K2" s="2"/>
      <c r="L2" s="2"/>
      <c r="M2" s="2"/>
      <c r="N2" s="2"/>
      <c r="O2" s="2"/>
      <c r="P2" s="2"/>
      <c r="Q2" s="2"/>
    </row>
    <row r="3" spans="1:17" ht="12.75">
      <c r="A3" s="24"/>
      <c r="B3" s="50"/>
      <c r="D3" s="59"/>
      <c r="E3" s="51" t="s">
        <v>555</v>
      </c>
      <c r="F3" s="52"/>
      <c r="K3" s="2"/>
      <c r="L3" s="2"/>
      <c r="M3" s="2"/>
      <c r="N3" s="2"/>
      <c r="O3" s="2"/>
      <c r="P3" s="2"/>
      <c r="Q3" s="2"/>
    </row>
    <row r="4" spans="1:17" ht="12.75" customHeight="1">
      <c r="A4" s="836" t="s">
        <v>548</v>
      </c>
      <c r="B4" s="833" t="s">
        <v>445</v>
      </c>
      <c r="C4" s="834"/>
      <c r="D4" s="835" t="s">
        <v>446</v>
      </c>
      <c r="E4" s="834"/>
      <c r="K4" s="2"/>
      <c r="L4" s="2"/>
      <c r="M4" s="2"/>
      <c r="N4" s="2"/>
      <c r="O4" s="2"/>
      <c r="P4" s="2"/>
      <c r="Q4" s="2"/>
    </row>
    <row r="5" spans="1:17" ht="12.75">
      <c r="A5" s="837"/>
      <c r="B5" s="286">
        <v>2005</v>
      </c>
      <c r="C5" s="287">
        <v>2006</v>
      </c>
      <c r="D5" s="288" t="s">
        <v>692</v>
      </c>
      <c r="E5" s="286">
        <v>2006</v>
      </c>
      <c r="J5"/>
      <c r="L5"/>
      <c r="M5"/>
      <c r="N5"/>
      <c r="O5" s="2"/>
      <c r="P5" s="2"/>
      <c r="Q5" s="2"/>
    </row>
    <row r="6" spans="1:17" ht="12.75">
      <c r="A6" s="251" t="s">
        <v>481</v>
      </c>
      <c r="B6" s="557">
        <v>311.5932618764589</v>
      </c>
      <c r="C6" s="557">
        <v>294.6763006463353</v>
      </c>
      <c r="D6" s="557">
        <v>-332.0913289446958</v>
      </c>
      <c r="E6" s="557">
        <v>-255.783932601529</v>
      </c>
      <c r="J6"/>
      <c r="L6"/>
      <c r="M6"/>
      <c r="N6"/>
      <c r="O6" s="2"/>
      <c r="P6" s="2"/>
      <c r="Q6" s="2"/>
    </row>
    <row r="7" spans="1:17" ht="12.75">
      <c r="A7" s="58" t="s">
        <v>545</v>
      </c>
      <c r="B7" s="447">
        <v>11.227922624053827</v>
      </c>
      <c r="C7" s="447">
        <v>28.04697522944834</v>
      </c>
      <c r="D7" s="447">
        <v>0.33641715727502103</v>
      </c>
      <c r="E7" s="447">
        <v>-0.01973749136484753</v>
      </c>
      <c r="J7"/>
      <c r="L7"/>
      <c r="M7"/>
      <c r="N7"/>
      <c r="O7" s="2"/>
      <c r="P7" s="2"/>
      <c r="Q7" s="2"/>
    </row>
    <row r="8" spans="1:17" ht="12.75">
      <c r="A8" s="58" t="s">
        <v>542</v>
      </c>
      <c r="B8" s="447">
        <v>6.941546822262887</v>
      </c>
      <c r="C8" s="447">
        <v>18.38021824006407</v>
      </c>
      <c r="D8" s="447">
        <v>-1.9906898696379307</v>
      </c>
      <c r="E8" s="447">
        <v>-14.523753907075562</v>
      </c>
      <c r="J8"/>
      <c r="L8"/>
      <c r="M8"/>
      <c r="N8"/>
      <c r="O8" s="2"/>
      <c r="P8" s="2"/>
      <c r="Q8" s="2"/>
    </row>
    <row r="9" spans="1:17" ht="12.75">
      <c r="A9" s="58" t="s">
        <v>452</v>
      </c>
      <c r="B9" s="447">
        <v>15.656489491506834</v>
      </c>
      <c r="C9" s="447">
        <v>17.291248979721217</v>
      </c>
      <c r="D9" s="447">
        <v>-1.1379059788047874</v>
      </c>
      <c r="E9" s="447">
        <v>-0.5428279354312113</v>
      </c>
      <c r="M9"/>
      <c r="N9"/>
      <c r="O9" s="2"/>
      <c r="P9" s="2"/>
      <c r="Q9" s="2"/>
    </row>
    <row r="10" spans="1:17" ht="12.75">
      <c r="A10" s="58" t="s">
        <v>424</v>
      </c>
      <c r="B10" s="447">
        <v>9.153017227105039</v>
      </c>
      <c r="C10" s="447">
        <v>16.08984846283581</v>
      </c>
      <c r="D10" s="447">
        <v>-8.697005623149625</v>
      </c>
      <c r="E10" s="447">
        <v>-14.141152541516384</v>
      </c>
      <c r="J10"/>
      <c r="L10"/>
      <c r="M10"/>
      <c r="N10"/>
      <c r="O10" s="2"/>
      <c r="P10" s="2"/>
      <c r="Q10" s="2"/>
    </row>
    <row r="11" spans="1:17" ht="12.75">
      <c r="A11" s="58" t="s">
        <v>541</v>
      </c>
      <c r="B11" s="447">
        <v>20.10776477305167</v>
      </c>
      <c r="C11" s="447">
        <v>10.140853584814412</v>
      </c>
      <c r="D11" s="447">
        <v>-4.531829860119897</v>
      </c>
      <c r="E11" s="447">
        <v>-6.619513964454117</v>
      </c>
      <c r="J11"/>
      <c r="L11"/>
      <c r="M11"/>
      <c r="N11"/>
      <c r="O11" s="2"/>
      <c r="P11" s="2"/>
      <c r="Q11" s="2"/>
    </row>
    <row r="12" spans="1:17" ht="12.75">
      <c r="A12" s="58" t="s">
        <v>453</v>
      </c>
      <c r="B12" s="447">
        <v>6.5865110966754585</v>
      </c>
      <c r="C12" s="447">
        <v>9.271539443953237</v>
      </c>
      <c r="D12" s="447">
        <v>0.028899228390601973</v>
      </c>
      <c r="E12" s="447">
        <v>-0.34589186888037465</v>
      </c>
      <c r="J12"/>
      <c r="L12"/>
      <c r="M12"/>
      <c r="N12"/>
      <c r="O12" s="2"/>
      <c r="P12" s="2"/>
      <c r="Q12" s="2"/>
    </row>
    <row r="13" spans="1:17" ht="12.75">
      <c r="A13" s="58" t="s">
        <v>544</v>
      </c>
      <c r="B13" s="447">
        <v>4.395874640721784</v>
      </c>
      <c r="C13" s="447">
        <v>8.344394797684258</v>
      </c>
      <c r="D13" s="447">
        <v>-0.7915648391509507</v>
      </c>
      <c r="E13" s="447">
        <v>-0.8475262826624789</v>
      </c>
      <c r="J13"/>
      <c r="L13"/>
      <c r="M13"/>
      <c r="N13"/>
      <c r="O13" s="2"/>
      <c r="P13" s="2"/>
      <c r="Q13" s="2"/>
    </row>
    <row r="14" spans="1:17" ht="12.75">
      <c r="A14" s="58" t="s">
        <v>534</v>
      </c>
      <c r="B14" s="447">
        <v>7.006215545452549</v>
      </c>
      <c r="C14" s="447">
        <v>8.174480038821946</v>
      </c>
      <c r="D14" s="447">
        <v>-3.3017797398109714</v>
      </c>
      <c r="E14" s="447">
        <v>-4.661367379997129</v>
      </c>
      <c r="J14"/>
      <c r="L14"/>
      <c r="M14"/>
      <c r="N14"/>
      <c r="O14" s="2"/>
      <c r="P14" s="2"/>
      <c r="Q14" s="2"/>
    </row>
    <row r="15" spans="1:17" ht="12.75">
      <c r="A15" s="58" t="s">
        <v>454</v>
      </c>
      <c r="B15" s="447">
        <v>4.389258919499068</v>
      </c>
      <c r="C15" s="447">
        <v>7.428530402904104</v>
      </c>
      <c r="D15" s="447">
        <v>-0.3274402746340335</v>
      </c>
      <c r="E15" s="447">
        <v>-0.655128625082452</v>
      </c>
      <c r="J15"/>
      <c r="L15"/>
      <c r="M15"/>
      <c r="N15"/>
      <c r="O15" s="2"/>
      <c r="P15" s="2"/>
      <c r="Q15" s="2"/>
    </row>
    <row r="16" spans="1:17" ht="12.75">
      <c r="A16" s="58" t="s">
        <v>532</v>
      </c>
      <c r="B16" s="447">
        <v>2.7813834633925345</v>
      </c>
      <c r="C16" s="447">
        <v>7.051419124429111</v>
      </c>
      <c r="D16" s="447">
        <v>-7.283654621131523</v>
      </c>
      <c r="E16" s="447">
        <v>-6.1207620154024385</v>
      </c>
      <c r="J16"/>
      <c r="L16"/>
      <c r="M16"/>
      <c r="N16"/>
      <c r="O16" s="2"/>
      <c r="P16" s="2"/>
      <c r="Q16" s="2"/>
    </row>
    <row r="17" spans="1:17" ht="12.75">
      <c r="A17" s="58" t="s">
        <v>543</v>
      </c>
      <c r="B17" s="447">
        <v>3.995511096492076</v>
      </c>
      <c r="C17" s="447">
        <v>6.104192838533982</v>
      </c>
      <c r="D17" s="447">
        <v>-1.3398989996710717</v>
      </c>
      <c r="E17" s="447">
        <v>-0.9780198470579307</v>
      </c>
      <c r="J17"/>
      <c r="L17"/>
      <c r="M17"/>
      <c r="N17"/>
      <c r="O17" s="2"/>
      <c r="P17" s="2"/>
      <c r="Q17" s="2"/>
    </row>
    <row r="18" spans="1:17" ht="12.75">
      <c r="A18" s="58" t="s">
        <v>533</v>
      </c>
      <c r="B18" s="447">
        <v>8.727042727415444</v>
      </c>
      <c r="C18" s="447">
        <v>5.879572698906651</v>
      </c>
      <c r="D18" s="447">
        <v>-4.031949486921128</v>
      </c>
      <c r="E18" s="447">
        <v>-5.343198149588844</v>
      </c>
      <c r="J18"/>
      <c r="L18"/>
      <c r="M18"/>
      <c r="N18"/>
      <c r="O18" s="2"/>
      <c r="P18" s="2"/>
      <c r="Q18" s="2"/>
    </row>
    <row r="19" spans="1:17" ht="12.75">
      <c r="A19" s="58" t="s">
        <v>546</v>
      </c>
      <c r="B19" s="447">
        <v>3.406021026912271</v>
      </c>
      <c r="C19" s="447">
        <v>5.584081472615916</v>
      </c>
      <c r="D19" s="447">
        <v>-1.1283851041710564</v>
      </c>
      <c r="E19" s="447">
        <v>-2.6219019022844536</v>
      </c>
      <c r="J19"/>
      <c r="L19"/>
      <c r="M19"/>
      <c r="N19"/>
      <c r="O19" s="2"/>
      <c r="P19" s="2"/>
      <c r="Q19" s="2"/>
    </row>
    <row r="20" spans="1:17" ht="12.75">
      <c r="A20" s="58" t="s">
        <v>540</v>
      </c>
      <c r="B20" s="447">
        <v>9.323193749582586</v>
      </c>
      <c r="C20" s="447">
        <v>4.17468056238911</v>
      </c>
      <c r="D20" s="447">
        <v>0.011961758258846468</v>
      </c>
      <c r="E20" s="447">
        <v>-0.9401801602691442</v>
      </c>
      <c r="J20"/>
      <c r="L20"/>
      <c r="M20"/>
      <c r="N20"/>
      <c r="O20" s="2"/>
      <c r="P20" s="2"/>
      <c r="Q20" s="2"/>
    </row>
    <row r="21" spans="1:17" ht="12.75">
      <c r="A21" s="58" t="s">
        <v>530</v>
      </c>
      <c r="B21" s="447">
        <v>2.1384988127274545</v>
      </c>
      <c r="C21" s="447">
        <v>3.78354880777962</v>
      </c>
      <c r="D21" s="447">
        <v>-1.1205492367725234</v>
      </c>
      <c r="E21" s="447">
        <v>-1.8000032200415386</v>
      </c>
      <c r="J21"/>
      <c r="L21"/>
      <c r="M21"/>
      <c r="N21"/>
      <c r="O21" s="2"/>
      <c r="P21" s="2"/>
      <c r="Q21" s="2"/>
    </row>
    <row r="22" spans="1:17" ht="12.75">
      <c r="A22" s="58" t="s">
        <v>429</v>
      </c>
      <c r="B22" s="447">
        <v>3.7940044972964415</v>
      </c>
      <c r="C22" s="447">
        <v>3.6066236112219463</v>
      </c>
      <c r="D22" s="447">
        <v>-5.661960008638348</v>
      </c>
      <c r="E22" s="447">
        <v>-5.1173775205041645</v>
      </c>
      <c r="J22"/>
      <c r="L22"/>
      <c r="M22"/>
      <c r="N22"/>
      <c r="O22" s="2"/>
      <c r="P22" s="2"/>
      <c r="Q22" s="2"/>
    </row>
    <row r="23" spans="1:17" ht="12.75">
      <c r="A23" s="58" t="s">
        <v>531</v>
      </c>
      <c r="B23" s="447">
        <v>2.427940381987479</v>
      </c>
      <c r="C23" s="447">
        <v>2.52872049377099</v>
      </c>
      <c r="D23" s="447">
        <v>-2.157816124829186</v>
      </c>
      <c r="E23" s="447">
        <v>-0.8045928843816788</v>
      </c>
      <c r="J23"/>
      <c r="L23"/>
      <c r="M23"/>
      <c r="N23"/>
      <c r="O23" s="2"/>
      <c r="P23" s="2"/>
      <c r="Q23" s="2"/>
    </row>
    <row r="24" spans="1:17" ht="12.75">
      <c r="A24" s="84" t="s">
        <v>147</v>
      </c>
      <c r="B24" s="736">
        <v>1.8</v>
      </c>
      <c r="C24" s="736">
        <v>2.3</v>
      </c>
      <c r="D24" s="736">
        <v>-4.3</v>
      </c>
      <c r="E24" s="736">
        <v>-3.8</v>
      </c>
      <c r="J24"/>
      <c r="L24"/>
      <c r="M24"/>
      <c r="N24"/>
      <c r="O24" s="2"/>
      <c r="P24" s="2"/>
      <c r="Q24" s="2"/>
    </row>
    <row r="25" spans="1:17" ht="12.75">
      <c r="A25" s="58" t="s">
        <v>430</v>
      </c>
      <c r="B25" s="447">
        <v>1.1215538996261067</v>
      </c>
      <c r="C25" s="447">
        <v>2.1067160925230732</v>
      </c>
      <c r="D25" s="447">
        <v>-2.3505725455647024</v>
      </c>
      <c r="E25" s="447">
        <v>-2.2618532088011123</v>
      </c>
      <c r="J25"/>
      <c r="L25"/>
      <c r="M25"/>
      <c r="N25"/>
      <c r="O25" s="2"/>
      <c r="P25" s="2"/>
      <c r="Q25" s="2"/>
    </row>
    <row r="26" spans="1:17" ht="12.75">
      <c r="A26" s="58" t="s">
        <v>547</v>
      </c>
      <c r="B26" s="447">
        <v>1.6706781820756054</v>
      </c>
      <c r="C26" s="447">
        <v>1.6845133135657502</v>
      </c>
      <c r="D26" s="447">
        <v>-1.82641936854028</v>
      </c>
      <c r="E26" s="447">
        <v>-2.3609455603387413</v>
      </c>
      <c r="K26" s="2"/>
      <c r="L26" s="2"/>
      <c r="M26" s="2"/>
      <c r="N26" s="2"/>
      <c r="O26" s="2"/>
      <c r="P26" s="2"/>
      <c r="Q26" s="2"/>
    </row>
    <row r="27" spans="1:5" ht="12.75">
      <c r="A27" s="58" t="s">
        <v>428</v>
      </c>
      <c r="B27" s="447">
        <v>2.2145412515823653</v>
      </c>
      <c r="C27" s="447">
        <v>1.6263759564668678</v>
      </c>
      <c r="D27" s="447">
        <v>-3.7025703120700095</v>
      </c>
      <c r="E27" s="447">
        <v>-7.287395739249751</v>
      </c>
    </row>
    <row r="28" spans="1:17" ht="12.75">
      <c r="A28" s="58" t="s">
        <v>459</v>
      </c>
      <c r="B28" s="447">
        <v>1.284905996614096</v>
      </c>
      <c r="C28" s="447">
        <v>1.4714064249418655</v>
      </c>
      <c r="D28" s="447">
        <v>-1.9887285039650717</v>
      </c>
      <c r="E28" s="447">
        <v>-2.726337094134872</v>
      </c>
      <c r="K28" s="2"/>
      <c r="L28" s="2"/>
      <c r="M28" s="2"/>
      <c r="N28" s="2"/>
      <c r="O28" s="2"/>
      <c r="P28" s="2"/>
      <c r="Q28" s="2"/>
    </row>
    <row r="29" spans="1:17" ht="12.75">
      <c r="A29" s="58" t="s">
        <v>425</v>
      </c>
      <c r="B29" s="447">
        <v>4.992885871668442</v>
      </c>
      <c r="C29" s="447">
        <v>1.31049568908717</v>
      </c>
      <c r="D29" s="447">
        <v>-6.272755102630205</v>
      </c>
      <c r="E29" s="447">
        <v>-3.0740302831743076</v>
      </c>
      <c r="K29" s="2"/>
      <c r="L29" s="2"/>
      <c r="M29" s="2"/>
      <c r="N29" s="2"/>
      <c r="O29" s="2"/>
      <c r="P29" s="2"/>
      <c r="Q29" s="2"/>
    </row>
    <row r="30" spans="1:17" ht="12.75">
      <c r="A30" s="58" t="s">
        <v>437</v>
      </c>
      <c r="B30" s="447">
        <v>7.535307015820372</v>
      </c>
      <c r="C30" s="447">
        <v>1.1908504952051564</v>
      </c>
      <c r="D30" s="447">
        <v>-21.455937944530458</v>
      </c>
      <c r="E30" s="447">
        <v>-7.025886915055285</v>
      </c>
      <c r="K30" s="2"/>
      <c r="L30" s="2"/>
      <c r="M30" s="2"/>
      <c r="N30" s="2"/>
      <c r="O30" s="2"/>
      <c r="P30" s="2"/>
      <c r="Q30" s="2"/>
    </row>
    <row r="31" spans="1:17" ht="12.75">
      <c r="A31" s="58" t="s">
        <v>529</v>
      </c>
      <c r="B31" s="447">
        <v>25.54965737999536</v>
      </c>
      <c r="C31" s="447">
        <v>0.6781771961851466</v>
      </c>
      <c r="D31" s="447">
        <v>-25.605500507275707</v>
      </c>
      <c r="E31" s="447">
        <v>-1.601801027696307</v>
      </c>
      <c r="K31" s="2"/>
      <c r="L31" s="2"/>
      <c r="M31" s="2"/>
      <c r="N31" s="2"/>
      <c r="O31" s="2"/>
      <c r="P31" s="2"/>
      <c r="Q31" s="2"/>
    </row>
    <row r="32" spans="1:17" ht="12.75">
      <c r="A32" s="84" t="s">
        <v>628</v>
      </c>
      <c r="B32" s="508">
        <v>-15.778543113280803</v>
      </c>
      <c r="C32" s="508">
        <v>-0.42757791706018716</v>
      </c>
      <c r="D32" s="508">
        <v>-7.126412867543706</v>
      </c>
      <c r="E32" s="508">
        <v>-6.723333619530066</v>
      </c>
      <c r="K32" s="2"/>
      <c r="L32" s="2"/>
      <c r="M32" s="2"/>
      <c r="N32" s="2"/>
      <c r="O32" s="2"/>
      <c r="P32" s="2"/>
      <c r="Q32" s="2"/>
    </row>
    <row r="33" spans="1:17" ht="12.75">
      <c r="A33" s="58" t="s">
        <v>427</v>
      </c>
      <c r="B33" s="447">
        <v>-0.10120402580551606</v>
      </c>
      <c r="C33" s="447" t="s">
        <v>483</v>
      </c>
      <c r="D33" s="447">
        <v>-0.3927320404393161</v>
      </c>
      <c r="E33" s="447" t="s">
        <v>483</v>
      </c>
      <c r="K33" s="2"/>
      <c r="L33" s="2"/>
      <c r="M33" s="2"/>
      <c r="N33" s="2"/>
      <c r="O33" s="2"/>
      <c r="P33" s="2"/>
      <c r="Q33" s="2"/>
    </row>
    <row r="34" spans="1:17" ht="12.75">
      <c r="A34" s="58"/>
      <c r="B34" s="461"/>
      <c r="C34" s="461"/>
      <c r="D34" s="461"/>
      <c r="E34" s="461"/>
      <c r="K34" s="2"/>
      <c r="L34" s="2"/>
      <c r="M34" s="2"/>
      <c r="N34" s="2"/>
      <c r="O34" s="2"/>
      <c r="P34" s="2"/>
      <c r="Q34" s="2"/>
    </row>
    <row r="35" spans="1:17" ht="12.75">
      <c r="A35" s="58" t="s">
        <v>460</v>
      </c>
      <c r="B35" s="447">
        <v>19.849981705085987</v>
      </c>
      <c r="C35" s="447">
        <v>23.824913193139626</v>
      </c>
      <c r="D35" s="447">
        <v>-44.37278936455665</v>
      </c>
      <c r="E35" s="447">
        <v>-29.3940805988546</v>
      </c>
      <c r="K35" s="2"/>
      <c r="L35" s="2"/>
      <c r="M35" s="2"/>
      <c r="N35" s="2"/>
      <c r="O35" s="2"/>
      <c r="P35" s="2"/>
      <c r="Q35" s="2"/>
    </row>
    <row r="36" spans="1:17" ht="12.75">
      <c r="A36" s="58" t="s">
        <v>33</v>
      </c>
      <c r="B36" s="447">
        <v>4.555342290467051</v>
      </c>
      <c r="C36" s="447">
        <v>7.930058810461949</v>
      </c>
      <c r="D36" s="447">
        <v>-0.6142034548944338</v>
      </c>
      <c r="E36" s="447">
        <v>-0.4793695705550165</v>
      </c>
      <c r="K36" s="2"/>
      <c r="L36" s="2"/>
      <c r="M36" s="2"/>
      <c r="N36" s="2"/>
      <c r="O36" s="2"/>
      <c r="P36" s="2"/>
      <c r="Q36" s="2"/>
    </row>
    <row r="37" spans="1:17" ht="12.75">
      <c r="A37" s="58" t="s">
        <v>31</v>
      </c>
      <c r="B37" s="447">
        <v>2.141434983697596</v>
      </c>
      <c r="C37" s="447">
        <v>3.760446778765271</v>
      </c>
      <c r="D37" s="447">
        <v>-0.2261351207742453</v>
      </c>
      <c r="E37" s="447">
        <v>-0.17221963680739144</v>
      </c>
      <c r="K37" s="2"/>
      <c r="L37" s="2"/>
      <c r="M37" s="2"/>
      <c r="N37" s="2"/>
      <c r="O37" s="2"/>
      <c r="P37" s="2"/>
      <c r="Q37" s="2"/>
    </row>
    <row r="38" spans="1:17" ht="12.75">
      <c r="A38" s="22" t="s">
        <v>451</v>
      </c>
      <c r="B38" s="448">
        <v>2.548828884751524</v>
      </c>
      <c r="C38" s="448" t="s">
        <v>483</v>
      </c>
      <c r="D38" s="448">
        <v>-6.125915933926386</v>
      </c>
      <c r="E38" s="448" t="s">
        <v>483</v>
      </c>
      <c r="K38" s="2"/>
      <c r="L38" s="2"/>
      <c r="M38" s="2"/>
      <c r="N38" s="2"/>
      <c r="O38" s="2"/>
      <c r="P38" s="2"/>
      <c r="Q38" s="2"/>
    </row>
    <row r="39" spans="1:17" ht="12.75" customHeight="1">
      <c r="A39" s="67"/>
      <c r="B39" s="283"/>
      <c r="C39" s="284"/>
      <c r="D39" s="285"/>
      <c r="E39" s="51" t="s">
        <v>444</v>
      </c>
      <c r="K39" s="2"/>
      <c r="L39" s="2"/>
      <c r="M39" s="2"/>
      <c r="N39" s="2"/>
      <c r="O39" s="2"/>
      <c r="P39" s="2"/>
      <c r="Q39" s="2"/>
    </row>
    <row r="40" spans="2:17" ht="15" customHeight="1">
      <c r="B40" s="60"/>
      <c r="D40" s="83"/>
      <c r="F40" s="83"/>
      <c r="K40" s="2"/>
      <c r="L40" s="2"/>
      <c r="M40" s="2"/>
      <c r="N40" s="2"/>
      <c r="O40" s="2"/>
      <c r="P40" s="2"/>
      <c r="Q40" s="2"/>
    </row>
    <row r="41" spans="1:17" ht="12.75">
      <c r="A41" s="2" t="s">
        <v>299</v>
      </c>
      <c r="B41" s="2"/>
      <c r="C41" s="2"/>
      <c r="K41" s="2"/>
      <c r="L41" s="2"/>
      <c r="M41" s="2"/>
      <c r="N41" s="2"/>
      <c r="O41" s="2"/>
      <c r="P41" s="2"/>
      <c r="Q41" s="2"/>
    </row>
    <row r="42" spans="1:3" ht="12.75">
      <c r="A42" s="2" t="s">
        <v>148</v>
      </c>
      <c r="B42" s="2"/>
      <c r="C42" s="2"/>
    </row>
    <row r="43" spans="1:17" ht="12.75">
      <c r="A43" s="2"/>
      <c r="B43" s="2"/>
      <c r="C43" s="2"/>
      <c r="K43" s="2"/>
      <c r="L43" s="2"/>
      <c r="M43" s="2"/>
      <c r="N43" s="2"/>
      <c r="O43" s="2"/>
      <c r="P43" s="2"/>
      <c r="Q43" s="2"/>
    </row>
    <row r="44" spans="1:17" ht="12.75">
      <c r="A44" s="2"/>
      <c r="B44" s="2"/>
      <c r="C44" s="2"/>
      <c r="K44" s="2"/>
      <c r="L44" s="2"/>
      <c r="M44" s="2"/>
      <c r="N44" s="2"/>
      <c r="O44" s="2"/>
      <c r="P44" s="2"/>
      <c r="Q44" s="2"/>
    </row>
    <row r="45" spans="1:17" ht="12.75">
      <c r="A45" s="2"/>
      <c r="B45" s="2"/>
      <c r="C45" s="2"/>
      <c r="K45" s="2"/>
      <c r="L45" s="2"/>
      <c r="M45" s="2"/>
      <c r="N45" s="2"/>
      <c r="O45" s="2"/>
      <c r="P45" s="2"/>
      <c r="Q45" s="2"/>
    </row>
    <row r="46" spans="1:17" ht="12.75">
      <c r="A46" s="2"/>
      <c r="B46" s="2"/>
      <c r="C46" s="2"/>
      <c r="K46" s="2"/>
      <c r="L46" s="2"/>
      <c r="M46" s="2"/>
      <c r="N46" s="2"/>
      <c r="O46" s="2"/>
      <c r="P46" s="2"/>
      <c r="Q46" s="2"/>
    </row>
    <row r="47" spans="1:3" ht="12.75">
      <c r="A47" s="2"/>
      <c r="B47" s="2"/>
      <c r="C47" s="2"/>
    </row>
    <row r="48" spans="1:3" ht="12.75">
      <c r="A48" s="2"/>
      <c r="B48" s="2"/>
      <c r="C48" s="2"/>
    </row>
    <row r="49" spans="1:3" ht="12.75">
      <c r="A49" s="2"/>
      <c r="B49" s="2"/>
      <c r="C49" s="2"/>
    </row>
    <row r="50" spans="1:3" ht="12.75">
      <c r="A50" s="2"/>
      <c r="B50" s="2"/>
      <c r="C50" s="2"/>
    </row>
    <row r="51" spans="1:3" ht="12.75">
      <c r="A51" s="2"/>
      <c r="B51" s="2"/>
      <c r="C51" s="2"/>
    </row>
    <row r="52" spans="1:3" ht="12.75">
      <c r="A52" s="2"/>
      <c r="B52" s="2"/>
      <c r="C52" s="2"/>
    </row>
    <row r="53" spans="1:3" ht="12.75">
      <c r="A53" s="2"/>
      <c r="B53" s="2"/>
      <c r="C53" s="2"/>
    </row>
    <row r="54" spans="1:3" ht="12.75">
      <c r="A54" s="2"/>
      <c r="B54" s="2"/>
      <c r="C54" s="2"/>
    </row>
    <row r="55" spans="1:3" ht="12.75">
      <c r="A55" s="2"/>
      <c r="B55" s="2"/>
      <c r="C55" s="2"/>
    </row>
    <row r="56" spans="1:3" ht="12.75">
      <c r="A56" s="2"/>
      <c r="B56" s="2"/>
      <c r="C56" s="2"/>
    </row>
    <row r="57" spans="1:3" ht="12.75">
      <c r="A57" s="2"/>
      <c r="B57" s="2"/>
      <c r="C57" s="2"/>
    </row>
    <row r="58" spans="1:3" ht="12.75">
      <c r="A58" s="2"/>
      <c r="B58" s="2"/>
      <c r="C58" s="2"/>
    </row>
    <row r="59" spans="1:3" ht="12.75">
      <c r="A59" s="2"/>
      <c r="B59" s="2"/>
      <c r="C59" s="2"/>
    </row>
    <row r="60" spans="1:3" ht="12.75">
      <c r="A60" s="2"/>
      <c r="B60" s="2"/>
      <c r="C60" s="2"/>
    </row>
    <row r="61" spans="1:3" ht="12.75">
      <c r="A61" s="2"/>
      <c r="B61" s="2"/>
      <c r="C61" s="2"/>
    </row>
    <row r="62" spans="1:3" ht="12.75">
      <c r="A62" s="2"/>
      <c r="B62" s="2"/>
      <c r="C62" s="2"/>
    </row>
    <row r="63" spans="1:3" ht="12.75">
      <c r="A63" s="2"/>
      <c r="B63" s="2"/>
      <c r="C63" s="2"/>
    </row>
    <row r="64" spans="1:4" ht="12.75">
      <c r="A64" s="2"/>
      <c r="B64" s="2"/>
      <c r="C64" s="2"/>
      <c r="D64" s="59"/>
    </row>
    <row r="65" spans="1:4" ht="12.75">
      <c r="A65" s="2"/>
      <c r="B65" s="2"/>
      <c r="C65" s="2"/>
      <c r="D65" s="59"/>
    </row>
    <row r="66" spans="1:3" ht="12.75">
      <c r="A66" s="2"/>
      <c r="B66" s="2"/>
      <c r="C66" s="2"/>
    </row>
    <row r="67" spans="1:3" ht="12.75">
      <c r="A67" s="2"/>
      <c r="B67" s="2"/>
      <c r="C67" s="2"/>
    </row>
    <row r="68" spans="1:3" ht="12.75">
      <c r="A68" s="2"/>
      <c r="B68" s="2"/>
      <c r="C68" s="2"/>
    </row>
    <row r="69" spans="1:3" ht="12.75">
      <c r="A69" s="2"/>
      <c r="B69" s="2"/>
      <c r="C69" s="2"/>
    </row>
    <row r="70" spans="1:3" ht="12.75">
      <c r="A70" s="2"/>
      <c r="B70" s="2"/>
      <c r="C70" s="2"/>
    </row>
    <row r="72" spans="1:5" ht="12.75">
      <c r="A72" s="282"/>
      <c r="B72" s="282"/>
      <c r="C72" s="282"/>
      <c r="D72" s="282"/>
      <c r="E72" s="282"/>
    </row>
    <row r="73" spans="1:5" ht="12.75">
      <c r="A73" s="282"/>
      <c r="B73" s="282"/>
      <c r="C73" s="282"/>
      <c r="D73" s="282"/>
      <c r="E73" s="282"/>
    </row>
    <row r="74" spans="1:5" ht="12.75">
      <c r="A74" s="282"/>
      <c r="B74" s="282"/>
      <c r="C74" s="282"/>
      <c r="D74" s="282"/>
      <c r="E74" s="282"/>
    </row>
    <row r="75" spans="2:4" ht="12.75">
      <c r="B75" s="61"/>
      <c r="D75" s="53"/>
    </row>
    <row r="76" spans="1:5" ht="12.75">
      <c r="A76" s="282"/>
      <c r="B76" s="60"/>
      <c r="C76" s="60"/>
      <c r="D76" s="60"/>
      <c r="E76" s="60"/>
    </row>
    <row r="77" spans="1:5" ht="12.75">
      <c r="A77" s="282"/>
      <c r="B77" s="60"/>
      <c r="C77" s="60"/>
      <c r="D77" s="60"/>
      <c r="E77" s="60"/>
    </row>
    <row r="78" spans="1:5" ht="12.75">
      <c r="A78" s="282"/>
      <c r="B78" s="60"/>
      <c r="C78" s="60"/>
      <c r="D78" s="60"/>
      <c r="E78" s="60"/>
    </row>
    <row r="79" spans="1:5" ht="12.75">
      <c r="A79" s="282"/>
      <c r="B79" s="60"/>
      <c r="C79" s="60"/>
      <c r="D79" s="60"/>
      <c r="E79" s="60"/>
    </row>
    <row r="80" spans="1:5" ht="12.75">
      <c r="A80" s="282"/>
      <c r="B80" s="60"/>
      <c r="C80" s="60"/>
      <c r="D80" s="60"/>
      <c r="E80" s="60"/>
    </row>
    <row r="81" spans="1:5" ht="12.75">
      <c r="A81" s="282"/>
      <c r="B81" s="60"/>
      <c r="C81" s="60"/>
      <c r="D81" s="60"/>
      <c r="E81" s="60"/>
    </row>
    <row r="82" spans="1:5" ht="12.75">
      <c r="A82" s="282"/>
      <c r="B82" s="60"/>
      <c r="C82" s="60"/>
      <c r="D82" s="60"/>
      <c r="E82" s="60"/>
    </row>
    <row r="83" spans="1:5" ht="12.75">
      <c r="A83" s="282"/>
      <c r="B83" s="60"/>
      <c r="C83" s="60"/>
      <c r="D83" s="60"/>
      <c r="E83" s="60"/>
    </row>
    <row r="84" spans="1:5" ht="12.75">
      <c r="A84" s="282"/>
      <c r="B84" s="60"/>
      <c r="C84" s="60"/>
      <c r="D84" s="60"/>
      <c r="E84" s="60"/>
    </row>
    <row r="85" spans="1:5" ht="12.75">
      <c r="A85" s="282"/>
      <c r="B85" s="60"/>
      <c r="C85" s="60"/>
      <c r="D85" s="60"/>
      <c r="E85" s="60"/>
    </row>
    <row r="86" spans="1:5" ht="12.75">
      <c r="A86" s="282"/>
      <c r="B86" s="60"/>
      <c r="C86" s="60"/>
      <c r="D86" s="60"/>
      <c r="E86" s="60"/>
    </row>
    <row r="87" spans="1:5" ht="12.75">
      <c r="A87" s="282"/>
      <c r="B87" s="60"/>
      <c r="C87" s="60"/>
      <c r="D87" s="60"/>
      <c r="E87" s="60"/>
    </row>
    <row r="88" spans="1:5" ht="12.75">
      <c r="A88" s="282"/>
      <c r="B88" s="60"/>
      <c r="C88" s="60"/>
      <c r="D88" s="60"/>
      <c r="E88" s="60"/>
    </row>
    <row r="89" spans="1:5" ht="12.75">
      <c r="A89" s="282"/>
      <c r="B89" s="60"/>
      <c r="C89" s="60"/>
      <c r="D89" s="60"/>
      <c r="E89" s="60"/>
    </row>
    <row r="90" spans="1:5" ht="12.75">
      <c r="A90" s="282"/>
      <c r="B90" s="60"/>
      <c r="C90" s="60"/>
      <c r="D90" s="60"/>
      <c r="E90" s="60"/>
    </row>
    <row r="91" spans="1:5" ht="12.75">
      <c r="A91" s="282"/>
      <c r="B91" s="60"/>
      <c r="C91" s="60"/>
      <c r="D91" s="60"/>
      <c r="E91" s="60"/>
    </row>
    <row r="92" spans="1:5" ht="12.75">
      <c r="A92" s="282"/>
      <c r="B92" s="60"/>
      <c r="C92" s="60"/>
      <c r="D92" s="60"/>
      <c r="E92" s="60"/>
    </row>
    <row r="93" spans="1:5" ht="12.75">
      <c r="A93" s="282"/>
      <c r="B93" s="60"/>
      <c r="C93" s="60"/>
      <c r="D93" s="60"/>
      <c r="E93" s="60"/>
    </row>
    <row r="94" spans="1:5" ht="12.75">
      <c r="A94" s="282"/>
      <c r="B94" s="60"/>
      <c r="C94" s="60"/>
      <c r="D94" s="60"/>
      <c r="E94" s="60"/>
    </row>
    <row r="95" spans="1:5" ht="12.75">
      <c r="A95" s="282"/>
      <c r="B95" s="60"/>
      <c r="C95" s="60"/>
      <c r="D95" s="60"/>
      <c r="E95" s="60"/>
    </row>
    <row r="96" spans="1:5" ht="12.75">
      <c r="A96" s="282"/>
      <c r="B96" s="60"/>
      <c r="C96" s="60"/>
      <c r="D96" s="60"/>
      <c r="E96" s="60"/>
    </row>
    <row r="97" spans="1:5" ht="12.75">
      <c r="A97" s="282"/>
      <c r="B97" s="60"/>
      <c r="C97" s="60"/>
      <c r="D97" s="60"/>
      <c r="E97" s="60"/>
    </row>
    <row r="98" spans="1:5" ht="12.75">
      <c r="A98" s="282"/>
      <c r="B98" s="60"/>
      <c r="C98" s="60"/>
      <c r="D98" s="60"/>
      <c r="E98" s="60"/>
    </row>
    <row r="99" spans="1:5" ht="12.75">
      <c r="A99" s="282"/>
      <c r="B99" s="60"/>
      <c r="C99" s="60"/>
      <c r="D99" s="60"/>
      <c r="E99" s="60"/>
    </row>
    <row r="100" spans="1:5" ht="12.75">
      <c r="A100" s="282"/>
      <c r="B100" s="60"/>
      <c r="C100" s="60"/>
      <c r="D100" s="60"/>
      <c r="E100" s="60"/>
    </row>
    <row r="101" spans="1:6" ht="12.75">
      <c r="A101" s="282"/>
      <c r="B101" s="60"/>
      <c r="C101" s="60"/>
      <c r="D101" s="60"/>
      <c r="E101" s="60"/>
      <c r="F101" s="282"/>
    </row>
    <row r="102" spans="1:5" ht="12.75">
      <c r="A102" s="282"/>
      <c r="B102" s="60"/>
      <c r="C102" s="60"/>
      <c r="D102" s="60"/>
      <c r="E102" s="60"/>
    </row>
    <row r="103" spans="1:5" ht="12.75">
      <c r="A103" s="282"/>
      <c r="B103" s="60"/>
      <c r="C103" s="60"/>
      <c r="D103" s="60"/>
      <c r="E103" s="60"/>
    </row>
    <row r="104" spans="1:5" ht="12.75">
      <c r="A104" s="282"/>
      <c r="B104" s="60"/>
      <c r="C104" s="60"/>
      <c r="D104" s="60"/>
      <c r="E104" s="60"/>
    </row>
    <row r="105" spans="1:5" ht="12.75">
      <c r="A105" s="282"/>
      <c r="B105" s="60"/>
      <c r="C105" s="60"/>
      <c r="D105" s="60"/>
      <c r="E105" s="60"/>
    </row>
    <row r="106" spans="1:5" ht="12.75">
      <c r="A106" s="282"/>
      <c r="B106" s="60"/>
      <c r="C106" s="60"/>
      <c r="D106" s="60"/>
      <c r="E106" s="60"/>
    </row>
    <row r="114" ht="12.75">
      <c r="D114" s="59"/>
    </row>
    <row r="115" ht="12.75">
      <c r="D115" s="59"/>
    </row>
    <row r="116" spans="2:3" ht="12.75">
      <c r="B116" s="53"/>
      <c r="C116" s="53"/>
    </row>
    <row r="117" spans="1:3" ht="12.75">
      <c r="A117" s="52"/>
      <c r="B117" s="50"/>
      <c r="C117" s="50"/>
    </row>
    <row r="118" spans="1:3" ht="12.75">
      <c r="A118" s="52"/>
      <c r="B118" s="50"/>
      <c r="C118" s="50"/>
    </row>
  </sheetData>
  <mergeCells count="3">
    <mergeCell ref="B4:C4"/>
    <mergeCell ref="D4:E4"/>
    <mergeCell ref="A4:A5"/>
  </mergeCells>
  <printOptions/>
  <pageMargins left="0.75" right="0.75" top="1" bottom="1" header="0.5" footer="0.5"/>
  <pageSetup horizontalDpi="600" verticalDpi="600" orientation="landscape" paperSize="9" scale="82"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dimension ref="A1:O70"/>
  <sheetViews>
    <sheetView workbookViewId="0" topLeftCell="A1">
      <selection activeCell="A1" sqref="A1"/>
    </sheetView>
  </sheetViews>
  <sheetFormatPr defaultColWidth="9.140625" defaultRowHeight="12.75"/>
  <cols>
    <col min="1" max="1" width="11.28125" style="53" customWidth="1"/>
    <col min="2" max="4" width="9.140625" style="53" customWidth="1"/>
    <col min="5" max="5" width="10.8515625" style="55" hidden="1" customWidth="1"/>
    <col min="6" max="6" width="8.421875" style="56" customWidth="1"/>
    <col min="7" max="7" width="9.421875" style="56" customWidth="1"/>
    <col min="8" max="8" width="11.28125" style="56" customWidth="1"/>
    <col min="9" max="9" width="8.00390625" style="53" customWidth="1"/>
    <col min="10" max="11" width="9.140625" style="53" customWidth="1"/>
    <col min="12" max="12" width="12.8515625" style="53" customWidth="1"/>
    <col min="13" max="16384" width="8.00390625" style="53" customWidth="1"/>
  </cols>
  <sheetData>
    <row r="1" spans="1:2" ht="11.25">
      <c r="A1" s="350">
        <v>1.13</v>
      </c>
      <c r="B1" s="52" t="s">
        <v>246</v>
      </c>
    </row>
    <row r="2" spans="1:11" ht="11.25">
      <c r="A2" s="24"/>
      <c r="E2" s="2"/>
      <c r="F2" s="2"/>
      <c r="G2" s="2"/>
      <c r="H2" s="2"/>
      <c r="I2" s="2"/>
      <c r="J2" s="2"/>
      <c r="K2" s="2"/>
    </row>
    <row r="3" spans="2:7" ht="11.25">
      <c r="B3" s="52"/>
      <c r="C3" s="52"/>
      <c r="D3" s="51" t="s">
        <v>447</v>
      </c>
      <c r="E3" s="2"/>
      <c r="F3" s="2"/>
      <c r="G3" s="2"/>
    </row>
    <row r="4" spans="1:7" ht="11.25">
      <c r="A4" s="62" t="s">
        <v>548</v>
      </c>
      <c r="B4" s="62">
        <v>2004</v>
      </c>
      <c r="C4" s="62">
        <v>2005</v>
      </c>
      <c r="D4" s="65">
        <v>2006</v>
      </c>
      <c r="E4" s="2"/>
      <c r="F4" s="2"/>
      <c r="G4" s="2"/>
    </row>
    <row r="5" spans="1:7" ht="11.25">
      <c r="A5" s="558" t="s">
        <v>431</v>
      </c>
      <c r="B5" s="557">
        <v>138.36773666870755</v>
      </c>
      <c r="C5" s="557">
        <v>148.39788093406722</v>
      </c>
      <c r="D5" s="557">
        <v>158.49393248336898</v>
      </c>
      <c r="E5" s="2"/>
      <c r="F5" s="2"/>
      <c r="G5" s="2"/>
    </row>
    <row r="6" spans="1:7" ht="11.25">
      <c r="A6" s="559" t="s">
        <v>545</v>
      </c>
      <c r="B6" s="447">
        <v>79.45101708887552</v>
      </c>
      <c r="C6" s="447">
        <v>77.64928511354078</v>
      </c>
      <c r="D6" s="447">
        <v>86.92391197078851</v>
      </c>
      <c r="E6" s="2"/>
      <c r="F6" s="2"/>
      <c r="G6" s="2"/>
    </row>
    <row r="7" spans="1:7" ht="11.25">
      <c r="A7" s="559" t="s">
        <v>424</v>
      </c>
      <c r="B7" s="447">
        <v>82.77399979288205</v>
      </c>
      <c r="C7" s="447">
        <v>84.94366915480552</v>
      </c>
      <c r="D7" s="447">
        <v>85.72082799047445</v>
      </c>
      <c r="E7" s="2"/>
      <c r="F7" s="2"/>
      <c r="G7" s="2"/>
    </row>
    <row r="8" spans="1:7" ht="11.25">
      <c r="A8" s="559" t="s">
        <v>454</v>
      </c>
      <c r="B8" s="447">
        <v>74.5986585702781</v>
      </c>
      <c r="C8" s="447">
        <v>76.14805497878135</v>
      </c>
      <c r="D8" s="447">
        <v>84.51832340918168</v>
      </c>
      <c r="E8" s="2"/>
      <c r="F8" s="2"/>
      <c r="G8" s="2"/>
    </row>
    <row r="9" spans="1:7" ht="11.25">
      <c r="A9" s="560" t="s">
        <v>628</v>
      </c>
      <c r="B9" s="508">
        <v>82.80578606170837</v>
      </c>
      <c r="C9" s="508">
        <v>81.05683173393075</v>
      </c>
      <c r="D9" s="508">
        <v>79.22268967688389</v>
      </c>
      <c r="E9" s="2"/>
      <c r="F9" s="2"/>
      <c r="G9" s="2"/>
    </row>
    <row r="10" spans="1:7" ht="11.25">
      <c r="A10" s="559" t="s">
        <v>541</v>
      </c>
      <c r="B10" s="447">
        <v>73.97357490241917</v>
      </c>
      <c r="C10" s="447">
        <v>78.78068798172994</v>
      </c>
      <c r="D10" s="447">
        <v>78.9883327288115</v>
      </c>
      <c r="E10" s="2"/>
      <c r="F10" s="2"/>
      <c r="G10" s="2"/>
    </row>
    <row r="11" spans="1:7" ht="11.25">
      <c r="A11" s="559" t="s">
        <v>542</v>
      </c>
      <c r="B11" s="447">
        <v>65.04473906061334</v>
      </c>
      <c r="C11" s="447">
        <v>67.93988341530402</v>
      </c>
      <c r="D11" s="447">
        <v>77.45631305547212</v>
      </c>
      <c r="E11" s="2"/>
      <c r="F11" s="2"/>
      <c r="G11" s="2"/>
    </row>
    <row r="12" spans="1:7" ht="11.25">
      <c r="A12" s="559" t="s">
        <v>540</v>
      </c>
      <c r="B12" s="447">
        <v>70.07772314246222</v>
      </c>
      <c r="C12" s="447">
        <v>72.01676241057339</v>
      </c>
      <c r="D12" s="447">
        <v>75.67748663181335</v>
      </c>
      <c r="E12" s="2"/>
      <c r="F12" s="2"/>
      <c r="G12" s="2"/>
    </row>
    <row r="13" spans="1:7" ht="11.25">
      <c r="A13" s="559" t="s">
        <v>437</v>
      </c>
      <c r="B13" s="447">
        <v>63.38744747385908</v>
      </c>
      <c r="C13" s="447">
        <v>66.97310615289098</v>
      </c>
      <c r="D13" s="447">
        <v>69.90945568606314</v>
      </c>
      <c r="E13" s="2"/>
      <c r="F13" s="2"/>
      <c r="G13" s="2"/>
    </row>
    <row r="14" spans="1:7" ht="10.5" customHeight="1">
      <c r="A14" s="559" t="s">
        <v>547</v>
      </c>
      <c r="B14" s="447">
        <v>58.722993668448076</v>
      </c>
      <c r="C14" s="447">
        <v>62.813252159139175</v>
      </c>
      <c r="D14" s="447">
        <v>67.24590282361208</v>
      </c>
      <c r="E14" s="2"/>
      <c r="F14" s="2"/>
      <c r="G14" s="2"/>
    </row>
    <row r="15" spans="1:7" ht="11.25">
      <c r="A15" s="559" t="s">
        <v>452</v>
      </c>
      <c r="B15" s="447">
        <v>56.657979210481294</v>
      </c>
      <c r="C15" s="447">
        <v>59.54584298725454</v>
      </c>
      <c r="D15" s="447">
        <v>64.01407390384418</v>
      </c>
      <c r="E15" s="2"/>
      <c r="F15" s="2"/>
      <c r="G15" s="2"/>
    </row>
    <row r="16" spans="1:7" ht="11.25">
      <c r="A16" s="559" t="s">
        <v>543</v>
      </c>
      <c r="B16" s="447">
        <v>52.11907888203555</v>
      </c>
      <c r="C16" s="447">
        <v>58.012305787202756</v>
      </c>
      <c r="D16" s="447">
        <v>59.61283903985431</v>
      </c>
      <c r="E16" s="2"/>
      <c r="F16" s="2"/>
      <c r="G16" s="2"/>
    </row>
    <row r="17" spans="1:7" ht="11.25">
      <c r="A17" s="559" t="s">
        <v>529</v>
      </c>
      <c r="B17" s="447">
        <v>54.9089537076364</v>
      </c>
      <c r="C17" s="447">
        <v>56.65142597667388</v>
      </c>
      <c r="D17" s="447">
        <v>57.57798068377632</v>
      </c>
      <c r="E17" s="2"/>
      <c r="F17" s="2"/>
      <c r="G17" s="2"/>
    </row>
    <row r="18" spans="1:7" ht="11.25">
      <c r="A18" s="559" t="s">
        <v>425</v>
      </c>
      <c r="B18" s="447">
        <v>45.34583921745533</v>
      </c>
      <c r="C18" s="447">
        <v>49.102406866529705</v>
      </c>
      <c r="D18" s="447">
        <v>51.8045671047406</v>
      </c>
      <c r="E18" s="2"/>
      <c r="F18" s="2"/>
      <c r="G18" s="2"/>
    </row>
    <row r="19" spans="1:7" ht="11.25">
      <c r="A19" s="559" t="s">
        <v>532</v>
      </c>
      <c r="B19" s="447">
        <v>45.39027159151502</v>
      </c>
      <c r="C19" s="447">
        <v>47.60862446063185</v>
      </c>
      <c r="D19" s="447">
        <v>50.58070322698012</v>
      </c>
      <c r="E19" s="2"/>
      <c r="F19" s="2"/>
      <c r="G19" s="2"/>
    </row>
    <row r="20" spans="1:7" ht="11.25">
      <c r="A20" s="559" t="s">
        <v>534</v>
      </c>
      <c r="B20" s="447">
        <v>46.93552061973115</v>
      </c>
      <c r="C20" s="447">
        <v>47.52805780676902</v>
      </c>
      <c r="D20" s="447">
        <v>47.20830570914981</v>
      </c>
      <c r="E20" s="2"/>
      <c r="F20" s="2"/>
      <c r="G20" s="2"/>
    </row>
    <row r="21" spans="1:7" ht="11.25">
      <c r="A21" s="559" t="s">
        <v>459</v>
      </c>
      <c r="B21" s="447">
        <v>38.180897250361795</v>
      </c>
      <c r="C21" s="447">
        <v>40.69860999732692</v>
      </c>
      <c r="D21" s="447">
        <v>44.75859099130135</v>
      </c>
      <c r="E21" s="2"/>
      <c r="F21" s="2"/>
      <c r="G21" s="2"/>
    </row>
    <row r="22" spans="1:7" ht="11.25">
      <c r="A22" s="559" t="s">
        <v>531</v>
      </c>
      <c r="B22" s="447">
        <v>40.26124913846861</v>
      </c>
      <c r="C22" s="447">
        <v>42.155909365366895</v>
      </c>
      <c r="D22" s="447">
        <v>44.595638196610416</v>
      </c>
      <c r="E22" s="2"/>
      <c r="F22" s="2"/>
      <c r="G22" s="2"/>
    </row>
    <row r="23" spans="1:7" ht="11.25">
      <c r="A23" s="559" t="s">
        <v>544</v>
      </c>
      <c r="B23" s="447">
        <v>43.54750677773503</v>
      </c>
      <c r="C23" s="447">
        <v>46.97130385330689</v>
      </c>
      <c r="D23" s="447">
        <v>43.93426685860644</v>
      </c>
      <c r="E23" s="2"/>
      <c r="F23" s="2"/>
      <c r="G23" s="2"/>
    </row>
    <row r="24" spans="1:7" ht="11.25">
      <c r="A24" s="559" t="s">
        <v>546</v>
      </c>
      <c r="B24" s="447">
        <v>37.58045207394369</v>
      </c>
      <c r="C24" s="447">
        <v>37.12337896924189</v>
      </c>
      <c r="D24" s="447">
        <v>40.32033137018352</v>
      </c>
      <c r="E24" s="2"/>
      <c r="F24" s="2"/>
      <c r="G24" s="2"/>
    </row>
    <row r="25" spans="1:7" ht="11.25">
      <c r="A25" s="559" t="s">
        <v>453</v>
      </c>
      <c r="B25" s="447">
        <v>35.911048289010886</v>
      </c>
      <c r="C25" s="447">
        <v>33.15872335773852</v>
      </c>
      <c r="D25" s="447">
        <v>32.27437207322265</v>
      </c>
      <c r="E25" s="2"/>
      <c r="F25" s="2"/>
      <c r="G25" s="2"/>
    </row>
    <row r="26" spans="1:7" ht="11.25">
      <c r="A26" s="559" t="s">
        <v>530</v>
      </c>
      <c r="B26" s="447">
        <v>28.856294404973358</v>
      </c>
      <c r="C26" s="447">
        <v>28.819104727430258</v>
      </c>
      <c r="D26" s="447">
        <v>31.451433723495033</v>
      </c>
      <c r="E26" s="2"/>
      <c r="F26" s="2"/>
      <c r="G26" s="2"/>
    </row>
    <row r="27" spans="1:7" ht="11.25">
      <c r="A27" s="559" t="s">
        <v>533</v>
      </c>
      <c r="B27" s="447">
        <v>25.22270845456908</v>
      </c>
      <c r="C27" s="447">
        <v>26.49200279221922</v>
      </c>
      <c r="D27" s="447">
        <v>28.305926418550957</v>
      </c>
      <c r="E27" s="2"/>
      <c r="F27" s="2"/>
      <c r="G27" s="2"/>
    </row>
    <row r="28" spans="1:7" ht="11.25">
      <c r="A28" s="559" t="s">
        <v>430</v>
      </c>
      <c r="B28" s="447">
        <v>25.262836552163943</v>
      </c>
      <c r="C28" s="447">
        <v>25.99386687841306</v>
      </c>
      <c r="D28" s="447">
        <v>27.726705428873384</v>
      </c>
      <c r="E28" s="2"/>
      <c r="F28" s="2"/>
      <c r="G28" s="2"/>
    </row>
    <row r="29" spans="1:7" ht="11.25">
      <c r="A29" s="559" t="s">
        <v>429</v>
      </c>
      <c r="B29" s="447">
        <v>25.874222754156307</v>
      </c>
      <c r="C29" s="447">
        <v>26.1432859834649</v>
      </c>
      <c r="D29" s="447">
        <v>26.736024884581237</v>
      </c>
      <c r="E29" s="2"/>
      <c r="F29" s="2"/>
      <c r="G29" s="2"/>
    </row>
    <row r="30" spans="1:7" ht="11.25">
      <c r="A30" s="559" t="s">
        <v>428</v>
      </c>
      <c r="B30" s="447">
        <v>25.9585133679412</v>
      </c>
      <c r="C30" s="447">
        <v>25.78303704111399</v>
      </c>
      <c r="D30" s="447">
        <v>26.187058720388517</v>
      </c>
      <c r="E30" s="2"/>
      <c r="F30" s="2"/>
      <c r="G30" s="2"/>
    </row>
    <row r="31" spans="1:7" ht="11.25">
      <c r="A31" s="559" t="s">
        <v>427</v>
      </c>
      <c r="B31" s="447">
        <v>21.267704866256892</v>
      </c>
      <c r="C31" s="447">
        <v>21.026269241981847</v>
      </c>
      <c r="D31" s="447" t="s">
        <v>483</v>
      </c>
      <c r="E31" s="2"/>
      <c r="F31" s="2"/>
      <c r="G31" s="2"/>
    </row>
    <row r="32" spans="1:15" ht="11.25">
      <c r="A32" s="559"/>
      <c r="B32" s="447"/>
      <c r="C32" s="447"/>
      <c r="D32" s="447"/>
      <c r="E32" s="2"/>
      <c r="F32" s="2"/>
      <c r="G32" s="2"/>
      <c r="L32" s="52"/>
      <c r="N32" s="52"/>
      <c r="O32" s="52"/>
    </row>
    <row r="33" spans="1:15" ht="11.25">
      <c r="A33" s="559" t="s">
        <v>33</v>
      </c>
      <c r="B33" s="447">
        <v>46.58533550740297</v>
      </c>
      <c r="C33" s="447">
        <v>48.80358285348688</v>
      </c>
      <c r="D33" s="447">
        <v>49.20845561154697</v>
      </c>
      <c r="E33" s="2"/>
      <c r="F33" s="2"/>
      <c r="G33" s="2"/>
      <c r="L33" s="52"/>
      <c r="N33" s="52"/>
      <c r="O33" s="52"/>
    </row>
    <row r="34" spans="1:15" ht="11.25">
      <c r="A34" s="559" t="s">
        <v>451</v>
      </c>
      <c r="B34" s="447">
        <v>44.481770281878894</v>
      </c>
      <c r="C34" s="447">
        <v>44.287960035416866</v>
      </c>
      <c r="D34" s="447">
        <v>46.299645491334374</v>
      </c>
      <c r="E34" s="2"/>
      <c r="F34" s="2"/>
      <c r="G34" s="2"/>
      <c r="L34" s="56"/>
      <c r="M34" s="56"/>
      <c r="N34" s="56"/>
      <c r="O34" s="56"/>
    </row>
    <row r="35" spans="1:15" ht="11.25">
      <c r="A35" s="559" t="s">
        <v>460</v>
      </c>
      <c r="B35" s="447">
        <v>34.099332839140104</v>
      </c>
      <c r="C35" s="447">
        <v>31.58921819734114</v>
      </c>
      <c r="D35" s="447">
        <v>31.746508936221385</v>
      </c>
      <c r="E35" s="2"/>
      <c r="F35" s="2"/>
      <c r="G35" s="2"/>
      <c r="H35" s="2"/>
      <c r="I35" s="2"/>
      <c r="J35" s="2"/>
      <c r="K35" s="2"/>
      <c r="L35" s="56"/>
      <c r="M35" s="56"/>
      <c r="N35" s="56"/>
      <c r="O35" s="56"/>
    </row>
    <row r="36" spans="1:15" ht="11.25">
      <c r="A36" s="503" t="s">
        <v>31</v>
      </c>
      <c r="B36" s="448">
        <v>23.02084909486929</v>
      </c>
      <c r="C36" s="448">
        <v>21.609213701048855</v>
      </c>
      <c r="D36" s="448">
        <v>22.066296927167553</v>
      </c>
      <c r="E36" s="2"/>
      <c r="F36" s="2"/>
      <c r="G36" s="2"/>
      <c r="H36" s="2"/>
      <c r="I36" s="2"/>
      <c r="J36" s="2"/>
      <c r="K36" s="2"/>
      <c r="L36" s="56"/>
      <c r="M36" s="56"/>
      <c r="N36" s="56"/>
      <c r="O36" s="56"/>
    </row>
    <row r="37" spans="4:15" ht="11.25">
      <c r="D37" s="51" t="s">
        <v>444</v>
      </c>
      <c r="I37" s="54"/>
      <c r="J37" s="54"/>
      <c r="K37" s="54"/>
      <c r="L37" s="56"/>
      <c r="M37" s="56"/>
      <c r="N37" s="56"/>
      <c r="O37" s="56"/>
    </row>
    <row r="38" spans="1:15" ht="11.25">
      <c r="A38" s="320"/>
      <c r="D38" s="51"/>
      <c r="E38" s="2"/>
      <c r="F38" s="2"/>
      <c r="G38" s="2"/>
      <c r="I38" s="2"/>
      <c r="K38" s="2"/>
      <c r="L38" s="56"/>
      <c r="M38" s="56"/>
      <c r="N38" s="56"/>
      <c r="O38" s="56"/>
    </row>
    <row r="39" spans="1:15" ht="11.25">
      <c r="A39" s="2"/>
      <c r="B39" s="2"/>
      <c r="C39" s="2"/>
      <c r="D39" s="2"/>
      <c r="E39" s="2"/>
      <c r="F39" s="2"/>
      <c r="G39" s="2"/>
      <c r="I39" s="2"/>
      <c r="K39" s="2"/>
      <c r="L39" s="56"/>
      <c r="M39" s="56"/>
      <c r="N39" s="56"/>
      <c r="O39" s="56"/>
    </row>
    <row r="40" spans="1:15" ht="11.25">
      <c r="A40" s="2"/>
      <c r="B40" s="2"/>
      <c r="C40" s="2"/>
      <c r="D40" s="2"/>
      <c r="E40" s="2"/>
      <c r="F40" s="2"/>
      <c r="G40" s="2"/>
      <c r="I40" s="2"/>
      <c r="K40" s="2"/>
      <c r="L40" s="56"/>
      <c r="M40" s="56"/>
      <c r="N40" s="56"/>
      <c r="O40" s="56"/>
    </row>
    <row r="41" spans="1:15" ht="11.25">
      <c r="A41" s="2"/>
      <c r="B41" s="2"/>
      <c r="C41" s="2"/>
      <c r="D41" s="2"/>
      <c r="L41" s="56"/>
      <c r="M41" s="56"/>
      <c r="N41" s="56"/>
      <c r="O41" s="56"/>
    </row>
    <row r="42" spans="1:15" ht="11.25">
      <c r="A42" s="2"/>
      <c r="B42" s="2"/>
      <c r="C42" s="2"/>
      <c r="D42" s="2"/>
      <c r="L42" s="56"/>
      <c r="M42" s="56"/>
      <c r="N42" s="56"/>
      <c r="O42" s="56"/>
    </row>
    <row r="43" spans="1:15" ht="11.25">
      <c r="A43" s="2"/>
      <c r="B43" s="2"/>
      <c r="C43" s="2"/>
      <c r="D43" s="2"/>
      <c r="L43" s="56"/>
      <c r="M43" s="56"/>
      <c r="N43" s="56"/>
      <c r="O43" s="56"/>
    </row>
    <row r="44" spans="1:15" ht="11.25">
      <c r="A44" s="2"/>
      <c r="B44" s="2"/>
      <c r="C44" s="2"/>
      <c r="D44" s="2"/>
      <c r="L44" s="56"/>
      <c r="M44" s="56"/>
      <c r="N44" s="56"/>
      <c r="O44" s="56"/>
    </row>
    <row r="45" spans="1:15" ht="11.25">
      <c r="A45" s="2"/>
      <c r="B45" s="2"/>
      <c r="C45" s="2"/>
      <c r="D45" s="2"/>
      <c r="L45" s="56"/>
      <c r="M45" s="56"/>
      <c r="N45" s="56"/>
      <c r="O45" s="56"/>
    </row>
    <row r="46" spans="1:15" ht="11.25">
      <c r="A46" s="2"/>
      <c r="B46" s="2"/>
      <c r="C46" s="2"/>
      <c r="D46" s="2"/>
      <c r="L46" s="56"/>
      <c r="M46" s="56"/>
      <c r="N46" s="56"/>
      <c r="O46" s="56"/>
    </row>
    <row r="47" spans="1:15" ht="11.25">
      <c r="A47" s="2"/>
      <c r="B47" s="2"/>
      <c r="C47" s="2"/>
      <c r="D47" s="2"/>
      <c r="L47" s="56"/>
      <c r="M47" s="56"/>
      <c r="N47" s="56"/>
      <c r="O47" s="56"/>
    </row>
    <row r="48" spans="1:15" ht="11.25">
      <c r="A48" s="2"/>
      <c r="B48" s="2"/>
      <c r="C48" s="2"/>
      <c r="D48" s="2"/>
      <c r="L48" s="56"/>
      <c r="M48" s="56"/>
      <c r="N48" s="56"/>
      <c r="O48" s="56"/>
    </row>
    <row r="49" spans="1:15" ht="11.25">
      <c r="A49" s="2"/>
      <c r="B49" s="293"/>
      <c r="C49" s="2"/>
      <c r="D49" s="2"/>
      <c r="L49" s="56"/>
      <c r="M49" s="56"/>
      <c r="N49" s="56"/>
      <c r="O49" s="56"/>
    </row>
    <row r="50" spans="1:4" ht="11.25">
      <c r="A50" s="2"/>
      <c r="B50" s="2"/>
      <c r="C50" s="2"/>
      <c r="D50" s="2"/>
    </row>
    <row r="51" spans="1:6" ht="11.25">
      <c r="A51" s="2"/>
      <c r="B51" s="2"/>
      <c r="C51" s="2"/>
      <c r="D51" s="2"/>
      <c r="F51" s="55"/>
    </row>
    <row r="52" spans="1:4" ht="11.25">
      <c r="A52" s="2"/>
      <c r="B52" s="2"/>
      <c r="C52" s="2"/>
      <c r="D52" s="2"/>
    </row>
    <row r="53" spans="1:8" ht="11.25">
      <c r="A53" s="2"/>
      <c r="B53" s="2"/>
      <c r="C53" s="2"/>
      <c r="D53" s="2"/>
      <c r="F53" s="63"/>
      <c r="G53" s="63"/>
      <c r="H53" s="63"/>
    </row>
    <row r="54" spans="1:8" ht="11.25">
      <c r="A54" s="2"/>
      <c r="B54" s="2"/>
      <c r="C54" s="2"/>
      <c r="D54" s="2"/>
      <c r="F54" s="63"/>
      <c r="G54" s="63"/>
      <c r="H54" s="63"/>
    </row>
    <row r="55" spans="1:4" ht="11.25">
      <c r="A55" s="2"/>
      <c r="B55" s="2"/>
      <c r="C55" s="2"/>
      <c r="D55" s="2"/>
    </row>
    <row r="56" spans="1:4" ht="11.25">
      <c r="A56" s="2"/>
      <c r="B56" s="2"/>
      <c r="C56" s="2"/>
      <c r="D56" s="2"/>
    </row>
    <row r="57" spans="1:4" ht="11.25">
      <c r="A57" s="2"/>
      <c r="B57" s="2"/>
      <c r="C57" s="2"/>
      <c r="D57" s="2"/>
    </row>
    <row r="58" spans="1:8" ht="11.25">
      <c r="A58" s="2"/>
      <c r="B58" s="2"/>
      <c r="C58" s="2"/>
      <c r="D58" s="2"/>
      <c r="F58" s="64"/>
      <c r="G58" s="64"/>
      <c r="H58" s="64"/>
    </row>
    <row r="59" spans="1:4" ht="11.25">
      <c r="A59" s="2"/>
      <c r="B59" s="2"/>
      <c r="C59" s="2"/>
      <c r="D59" s="2"/>
    </row>
    <row r="60" spans="1:4" ht="11.25">
      <c r="A60" s="2"/>
      <c r="B60" s="2"/>
      <c r="C60" s="2"/>
      <c r="D60" s="2"/>
    </row>
    <row r="61" spans="1:4" ht="11.25">
      <c r="A61" s="2"/>
      <c r="B61" s="2"/>
      <c r="C61" s="2"/>
      <c r="D61" s="2"/>
    </row>
    <row r="62" spans="1:4" ht="11.25">
      <c r="A62" s="2"/>
      <c r="B62" s="2"/>
      <c r="C62" s="2"/>
      <c r="D62" s="2"/>
    </row>
    <row r="63" spans="1:4" ht="11.25">
      <c r="A63" s="2"/>
      <c r="B63" s="2"/>
      <c r="C63" s="2"/>
      <c r="D63" s="2"/>
    </row>
    <row r="64" spans="1:4" ht="11.25">
      <c r="A64" s="2"/>
      <c r="B64" s="2"/>
      <c r="C64" s="2"/>
      <c r="D64" s="2"/>
    </row>
    <row r="65" spans="1:4" ht="11.25">
      <c r="A65" s="2"/>
      <c r="B65" s="2"/>
      <c r="C65" s="2"/>
      <c r="D65" s="2"/>
    </row>
    <row r="66" spans="1:4" ht="11.25">
      <c r="A66" s="2"/>
      <c r="B66" s="2"/>
      <c r="C66" s="2"/>
      <c r="D66" s="2"/>
    </row>
    <row r="67" spans="1:4" ht="11.25">
      <c r="A67" s="2"/>
      <c r="B67" s="2"/>
      <c r="C67" s="2"/>
      <c r="D67" s="2"/>
    </row>
    <row r="68" spans="1:4" ht="11.25">
      <c r="A68" s="2"/>
      <c r="B68" s="2"/>
      <c r="C68" s="2"/>
      <c r="D68" s="2"/>
    </row>
    <row r="69" spans="1:4" ht="11.25">
      <c r="A69" s="2"/>
      <c r="B69" s="2"/>
      <c r="C69" s="2"/>
      <c r="D69" s="2"/>
    </row>
    <row r="70" spans="1:4" ht="11.25">
      <c r="A70" s="2"/>
      <c r="B70" s="2"/>
      <c r="C70" s="2"/>
      <c r="D70" s="2"/>
    </row>
  </sheetData>
  <printOptions/>
  <pageMargins left="0.75" right="0.75" top="1" bottom="1" header="0.5" footer="0.5"/>
  <pageSetup horizontalDpi="600" verticalDpi="600" orientation="portrait" paperSize="9"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dimension ref="A1:N67"/>
  <sheetViews>
    <sheetView workbookViewId="0" topLeftCell="A1">
      <selection activeCell="A1" sqref="A1"/>
    </sheetView>
  </sheetViews>
  <sheetFormatPr defaultColWidth="9.140625" defaultRowHeight="12.75"/>
  <cols>
    <col min="1" max="1" width="11.57421875" style="53" customWidth="1"/>
    <col min="2" max="2" width="8.57421875" style="53" customWidth="1"/>
    <col min="3" max="6" width="9.140625" style="53" customWidth="1"/>
    <col min="7" max="7" width="10.8515625" style="56" customWidth="1"/>
    <col min="8" max="10" width="8.00390625" style="56" customWidth="1"/>
    <col min="11" max="11" width="12.8515625" style="53" customWidth="1"/>
    <col min="12" max="16384" width="8.00390625" style="53" customWidth="1"/>
  </cols>
  <sheetData>
    <row r="1" spans="1:13" ht="11.25">
      <c r="A1" s="350">
        <v>1.14</v>
      </c>
      <c r="B1" s="52" t="s">
        <v>245</v>
      </c>
      <c r="G1" s="2"/>
      <c r="H1" s="2"/>
      <c r="I1" s="2"/>
      <c r="J1" s="2"/>
      <c r="K1" s="2"/>
      <c r="L1" s="2"/>
      <c r="M1" s="2"/>
    </row>
    <row r="2" spans="1:13" ht="11.25">
      <c r="A2" s="24"/>
      <c r="G2" s="2"/>
      <c r="H2" s="2"/>
      <c r="I2" s="2"/>
      <c r="J2" s="2"/>
      <c r="K2" s="2"/>
      <c r="L2" s="2"/>
      <c r="M2" s="2"/>
    </row>
    <row r="3" spans="2:13" ht="11.25">
      <c r="B3" s="52"/>
      <c r="C3" s="52"/>
      <c r="D3" s="51" t="s">
        <v>448</v>
      </c>
      <c r="G3" s="2"/>
      <c r="H3" s="2"/>
      <c r="I3" s="2"/>
      <c r="J3" s="2"/>
      <c r="K3" s="2"/>
      <c r="L3" s="2"/>
      <c r="M3" s="2"/>
    </row>
    <row r="4" spans="1:13" ht="11.25">
      <c r="A4" s="62" t="s">
        <v>548</v>
      </c>
      <c r="B4" s="62">
        <v>2004</v>
      </c>
      <c r="C4" s="62">
        <v>2005</v>
      </c>
      <c r="D4" s="65">
        <v>2006</v>
      </c>
      <c r="K4" s="2"/>
      <c r="M4" s="2"/>
    </row>
    <row r="5" spans="1:13" ht="11.25">
      <c r="A5" s="558" t="s">
        <v>429</v>
      </c>
      <c r="B5" s="557">
        <v>25.399818936277736</v>
      </c>
      <c r="C5" s="557">
        <v>26.859442314285698</v>
      </c>
      <c r="D5" s="557">
        <v>27.950342447597677</v>
      </c>
      <c r="K5" s="2"/>
      <c r="M5" s="2"/>
    </row>
    <row r="6" spans="1:13" ht="11.25">
      <c r="A6" s="559" t="s">
        <v>430</v>
      </c>
      <c r="B6" s="447">
        <v>24.54082563209911</v>
      </c>
      <c r="C6" s="447">
        <v>25.993026763132438</v>
      </c>
      <c r="D6" s="447">
        <v>28.47130953226362</v>
      </c>
      <c r="K6" s="2"/>
      <c r="M6" s="2"/>
    </row>
    <row r="7" spans="1:13" ht="11.25">
      <c r="A7" s="559" t="s">
        <v>533</v>
      </c>
      <c r="B7" s="447">
        <v>28.181935135974573</v>
      </c>
      <c r="C7" s="447">
        <v>30.072103514484567</v>
      </c>
      <c r="D7" s="447">
        <v>32.01610744430781</v>
      </c>
      <c r="K7" s="2"/>
      <c r="M7" s="2"/>
    </row>
    <row r="8" spans="1:13" ht="11.25">
      <c r="A8" s="559" t="s">
        <v>428</v>
      </c>
      <c r="B8" s="447">
        <v>29.752259696899795</v>
      </c>
      <c r="C8" s="447">
        <v>30.886565028344982</v>
      </c>
      <c r="D8" s="447">
        <v>32.09956837935316</v>
      </c>
      <c r="K8" s="2"/>
      <c r="M8" s="2"/>
    </row>
    <row r="9" spans="1:13" ht="11.25">
      <c r="A9" s="559" t="s">
        <v>530</v>
      </c>
      <c r="B9" s="447">
        <v>36.50782637655418</v>
      </c>
      <c r="C9" s="447">
        <v>37.48441725739707</v>
      </c>
      <c r="D9" s="447">
        <v>39.01015923105408</v>
      </c>
      <c r="K9" s="2"/>
      <c r="M9" s="2"/>
    </row>
    <row r="10" spans="1:13" ht="11.25">
      <c r="A10" s="559" t="s">
        <v>531</v>
      </c>
      <c r="B10" s="447">
        <v>32.01220913059175</v>
      </c>
      <c r="C10" s="447">
        <v>36.343470937807865</v>
      </c>
      <c r="D10" s="447">
        <v>39.040714555109226</v>
      </c>
      <c r="K10" s="2"/>
      <c r="M10" s="2"/>
    </row>
    <row r="11" spans="1:13" ht="11.25">
      <c r="A11" s="559" t="s">
        <v>459</v>
      </c>
      <c r="B11" s="447">
        <v>33.220513748191024</v>
      </c>
      <c r="C11" s="447">
        <v>35.76227390180878</v>
      </c>
      <c r="D11" s="447">
        <v>39.54810093876496</v>
      </c>
      <c r="K11" s="2"/>
      <c r="M11" s="2"/>
    </row>
    <row r="12" spans="1:13" ht="11.25">
      <c r="A12" s="559" t="s">
        <v>546</v>
      </c>
      <c r="B12" s="447">
        <v>39.42292391418772</v>
      </c>
      <c r="C12" s="447">
        <v>37.40077023125348</v>
      </c>
      <c r="D12" s="447">
        <v>41.71157462204742</v>
      </c>
      <c r="K12" s="2"/>
      <c r="M12" s="2"/>
    </row>
    <row r="13" spans="1:13" ht="11.25">
      <c r="A13" s="559" t="s">
        <v>532</v>
      </c>
      <c r="B13" s="447">
        <v>37.24085767497864</v>
      </c>
      <c r="C13" s="447">
        <v>40.24182697120712</v>
      </c>
      <c r="D13" s="447">
        <v>42.43777267838392</v>
      </c>
      <c r="K13" s="2"/>
      <c r="M13" s="2"/>
    </row>
    <row r="14" spans="1:13" ht="11.25">
      <c r="A14" s="559" t="s">
        <v>453</v>
      </c>
      <c r="B14" s="447">
        <v>45.01495677328162</v>
      </c>
      <c r="C14" s="447">
        <v>43.38528074343893</v>
      </c>
      <c r="D14" s="447">
        <v>44.358073812096805</v>
      </c>
      <c r="E14" s="66"/>
      <c r="K14" s="2"/>
      <c r="M14" s="2"/>
    </row>
    <row r="15" spans="1:13" ht="11.25">
      <c r="A15" s="559" t="s">
        <v>425</v>
      </c>
      <c r="B15" s="447">
        <v>40.27403474604696</v>
      </c>
      <c r="C15" s="447">
        <v>43.74129987350521</v>
      </c>
      <c r="D15" s="447">
        <v>48.46380278221325</v>
      </c>
      <c r="E15" s="66"/>
      <c r="K15" s="2"/>
      <c r="M15" s="2"/>
    </row>
    <row r="16" spans="1:13" ht="11.25">
      <c r="A16" s="559" t="s">
        <v>534</v>
      </c>
      <c r="B16" s="447">
        <v>49.67748524917309</v>
      </c>
      <c r="C16" s="447">
        <v>50.148982744357326</v>
      </c>
      <c r="D16" s="447">
        <v>51.28187602949921</v>
      </c>
      <c r="K16" s="2"/>
      <c r="M16" s="2"/>
    </row>
    <row r="17" spans="1:13" ht="11.25">
      <c r="A17" s="559" t="s">
        <v>529</v>
      </c>
      <c r="B17" s="447">
        <v>53.046994462396846</v>
      </c>
      <c r="C17" s="447">
        <v>54.01457057246542</v>
      </c>
      <c r="D17" s="447">
        <v>53.20414490735068</v>
      </c>
      <c r="K17" s="2"/>
      <c r="M17" s="2"/>
    </row>
    <row r="18" spans="1:13" ht="11.25">
      <c r="A18" s="559" t="s">
        <v>437</v>
      </c>
      <c r="B18" s="447">
        <v>55.999177497638364</v>
      </c>
      <c r="C18" s="447">
        <v>58.8021942612837</v>
      </c>
      <c r="D18" s="447">
        <v>62.74994198276701</v>
      </c>
      <c r="K18" s="2"/>
      <c r="M18" s="2"/>
    </row>
    <row r="19" spans="1:13" ht="11.25">
      <c r="A19" s="559" t="s">
        <v>544</v>
      </c>
      <c r="B19" s="447">
        <v>59.393538111897506</v>
      </c>
      <c r="C19" s="447">
        <v>62.157052612163966</v>
      </c>
      <c r="D19" s="447">
        <v>66.16936815669266</v>
      </c>
      <c r="K19" s="2"/>
      <c r="M19" s="2"/>
    </row>
    <row r="20" spans="1:13" ht="11.25">
      <c r="A20" s="559" t="s">
        <v>547</v>
      </c>
      <c r="B20" s="447">
        <v>59.927222681391676</v>
      </c>
      <c r="C20" s="447">
        <v>63.43621690499788</v>
      </c>
      <c r="D20" s="447">
        <v>68.18831085673756</v>
      </c>
      <c r="K20" s="2"/>
      <c r="M20" s="2"/>
    </row>
    <row r="21" spans="1:13" ht="11.25">
      <c r="A21" s="560" t="s">
        <v>628</v>
      </c>
      <c r="B21" s="508">
        <v>68.51571396152367</v>
      </c>
      <c r="C21" s="508">
        <v>69.34335947610433</v>
      </c>
      <c r="D21" s="508">
        <v>68.93792392890873</v>
      </c>
      <c r="K21" s="2"/>
      <c r="M21" s="2"/>
    </row>
    <row r="22" spans="1:13" ht="11.25">
      <c r="A22" s="559" t="s">
        <v>543</v>
      </c>
      <c r="B22" s="447">
        <v>59.092564190270224</v>
      </c>
      <c r="C22" s="447">
        <v>65.3212855290908</v>
      </c>
      <c r="D22" s="447">
        <v>70.05488714831334</v>
      </c>
      <c r="K22" s="2"/>
      <c r="M22" s="2"/>
    </row>
    <row r="23" spans="1:13" ht="11.25">
      <c r="A23" s="559" t="s">
        <v>540</v>
      </c>
      <c r="B23" s="447">
        <v>70.07772314246222</v>
      </c>
      <c r="C23" s="447">
        <v>68.98445669195581</v>
      </c>
      <c r="D23" s="447">
        <v>72.66662983124994</v>
      </c>
      <c r="K23" s="2"/>
      <c r="M23" s="2"/>
    </row>
    <row r="24" spans="1:13" ht="11.25">
      <c r="A24" s="559" t="s">
        <v>542</v>
      </c>
      <c r="B24" s="447">
        <v>67.72811090136513</v>
      </c>
      <c r="C24" s="447">
        <v>68.42687138906291</v>
      </c>
      <c r="D24" s="447">
        <v>77.07144525644875</v>
      </c>
      <c r="K24" s="2"/>
      <c r="M24" s="2"/>
    </row>
    <row r="25" spans="1:13" ht="11.25">
      <c r="A25" s="559" t="s">
        <v>452</v>
      </c>
      <c r="B25" s="447">
        <v>68.23007335701419</v>
      </c>
      <c r="C25" s="447">
        <v>75.9563665611019</v>
      </c>
      <c r="D25" s="447">
        <v>82.20475311234557</v>
      </c>
      <c r="K25" s="2"/>
      <c r="M25" s="2"/>
    </row>
    <row r="26" spans="1:13" ht="11.25">
      <c r="A26" s="559" t="s">
        <v>424</v>
      </c>
      <c r="B26" s="447">
        <v>79.06210086644344</v>
      </c>
      <c r="C26" s="447">
        <v>82.05824496797652</v>
      </c>
      <c r="D26" s="447">
        <v>83.28290516767628</v>
      </c>
      <c r="K26" s="2"/>
      <c r="M26" s="2"/>
    </row>
    <row r="27" spans="1:13" ht="11.25">
      <c r="A27" s="559" t="s">
        <v>454</v>
      </c>
      <c r="B27" s="447">
        <v>77.43788098779075</v>
      </c>
      <c r="C27" s="447">
        <v>80.4931354485282</v>
      </c>
      <c r="D27" s="447">
        <v>88.8619159371256</v>
      </c>
      <c r="K27" s="2"/>
      <c r="M27" s="2"/>
    </row>
    <row r="28" spans="1:13" ht="11.25">
      <c r="A28" s="559" t="s">
        <v>541</v>
      </c>
      <c r="B28" s="447">
        <v>81.91571521008579</v>
      </c>
      <c r="C28" s="447">
        <v>85.08778190122752</v>
      </c>
      <c r="D28" s="447">
        <v>90.6027082577681</v>
      </c>
      <c r="K28" s="2"/>
      <c r="M28" s="2"/>
    </row>
    <row r="29" spans="1:13" ht="11.25">
      <c r="A29" s="559" t="s">
        <v>545</v>
      </c>
      <c r="B29" s="447">
        <v>83.28320299445224</v>
      </c>
      <c r="C29" s="447">
        <v>82.94785534062237</v>
      </c>
      <c r="D29" s="447">
        <v>90.75298529556893</v>
      </c>
      <c r="K29" s="2"/>
      <c r="M29" s="2"/>
    </row>
    <row r="30" spans="1:13" ht="11.25">
      <c r="A30" s="559" t="s">
        <v>481</v>
      </c>
      <c r="B30" s="447">
        <v>111.00177847750663</v>
      </c>
      <c r="C30" s="447">
        <v>115.94260807602532</v>
      </c>
      <c r="D30" s="447">
        <v>119.94422847419976</v>
      </c>
      <c r="K30" s="2"/>
      <c r="M30" s="2"/>
    </row>
    <row r="31" spans="1:13" ht="11.25">
      <c r="A31" s="559" t="s">
        <v>427</v>
      </c>
      <c r="B31" s="447">
        <v>26.651441898884865</v>
      </c>
      <c r="C31" s="447">
        <v>26.99076123049997</v>
      </c>
      <c r="D31" s="447" t="s">
        <v>483</v>
      </c>
      <c r="K31" s="2"/>
      <c r="M31" s="2"/>
    </row>
    <row r="32" spans="1:14" ht="11.25">
      <c r="A32" s="559"/>
      <c r="B32" s="447"/>
      <c r="C32" s="447"/>
      <c r="D32" s="447"/>
      <c r="K32" s="2"/>
      <c r="M32" s="2"/>
      <c r="N32" s="52"/>
    </row>
    <row r="33" spans="1:14" ht="11.25">
      <c r="A33" s="559" t="s">
        <v>31</v>
      </c>
      <c r="B33" s="447">
        <v>25.833130949913595</v>
      </c>
      <c r="C33" s="447">
        <v>25.40337336743365</v>
      </c>
      <c r="D33" s="447">
        <v>27.377197499905186</v>
      </c>
      <c r="K33" s="2"/>
      <c r="M33" s="2"/>
      <c r="N33" s="52"/>
    </row>
    <row r="34" spans="1:14" ht="11.25">
      <c r="A34" s="559" t="s">
        <v>451</v>
      </c>
      <c r="B34" s="447">
        <v>30.416876144324224</v>
      </c>
      <c r="C34" s="447">
        <v>27.881520620116234</v>
      </c>
      <c r="D34" s="447">
        <v>28.065051612236125</v>
      </c>
      <c r="K34" s="2"/>
      <c r="M34" s="2"/>
      <c r="N34" s="56"/>
    </row>
    <row r="35" spans="1:14" ht="11.25">
      <c r="A35" s="559" t="s">
        <v>460</v>
      </c>
      <c r="B35" s="447">
        <v>39.635548132231094</v>
      </c>
      <c r="C35" s="447">
        <v>43.96115379924381</v>
      </c>
      <c r="D35" s="447">
        <v>49.42354232116284</v>
      </c>
      <c r="K35" s="2"/>
      <c r="L35" s="2"/>
      <c r="M35" s="2"/>
      <c r="N35" s="56"/>
    </row>
    <row r="36" spans="1:14" ht="11.25">
      <c r="A36" s="503" t="s">
        <v>33</v>
      </c>
      <c r="B36" s="448">
        <v>53.0191409805578</v>
      </c>
      <c r="C36" s="448">
        <v>55.87971849008318</v>
      </c>
      <c r="D36" s="448">
        <v>57.1882051701762</v>
      </c>
      <c r="G36" s="2"/>
      <c r="H36" s="2"/>
      <c r="I36" s="2"/>
      <c r="K36" s="2"/>
      <c r="L36" s="56"/>
      <c r="M36" s="2"/>
      <c r="N36" s="56"/>
    </row>
    <row r="37" spans="4:14" ht="11.25">
      <c r="D37" s="51" t="s">
        <v>444</v>
      </c>
      <c r="G37" s="2"/>
      <c r="H37" s="2"/>
      <c r="I37" s="2"/>
      <c r="K37" s="2"/>
      <c r="L37" s="56"/>
      <c r="M37" s="2"/>
      <c r="N37" s="56"/>
    </row>
    <row r="38" spans="1:14" ht="11.25">
      <c r="A38" s="2"/>
      <c r="B38" s="2"/>
      <c r="C38" s="2"/>
      <c r="D38" s="2"/>
      <c r="K38" s="56"/>
      <c r="L38" s="56"/>
      <c r="M38" s="56"/>
      <c r="N38" s="56"/>
    </row>
    <row r="39" spans="1:14" ht="11.25">
      <c r="A39" s="2"/>
      <c r="B39" s="2"/>
      <c r="C39" s="2"/>
      <c r="D39" s="2"/>
      <c r="K39" s="56"/>
      <c r="L39" s="56"/>
      <c r="M39" s="56"/>
      <c r="N39" s="56"/>
    </row>
    <row r="40" spans="1:14" ht="11.25">
      <c r="A40" s="2"/>
      <c r="B40" s="2"/>
      <c r="C40" s="2"/>
      <c r="D40" s="2"/>
      <c r="G40" s="55"/>
      <c r="K40" s="56"/>
      <c r="L40" s="56"/>
      <c r="M40" s="56"/>
      <c r="N40" s="56"/>
    </row>
    <row r="41" spans="1:14" ht="11.25">
      <c r="A41" s="2"/>
      <c r="B41" s="2"/>
      <c r="C41" s="2"/>
      <c r="D41" s="2"/>
      <c r="G41" s="55"/>
      <c r="K41" s="56"/>
      <c r="L41" s="56"/>
      <c r="M41" s="56"/>
      <c r="N41" s="56"/>
    </row>
    <row r="42" spans="1:14" ht="11.25">
      <c r="A42" s="2"/>
      <c r="B42" s="2"/>
      <c r="C42" s="2"/>
      <c r="D42" s="2"/>
      <c r="G42" s="55"/>
      <c r="K42" s="56"/>
      <c r="L42" s="56"/>
      <c r="M42" s="56"/>
      <c r="N42" s="56"/>
    </row>
    <row r="43" spans="1:7" ht="11.25">
      <c r="A43" s="2"/>
      <c r="B43" s="2"/>
      <c r="C43" s="2"/>
      <c r="D43" s="2"/>
      <c r="G43" s="55"/>
    </row>
    <row r="44" spans="1:7" ht="11.25">
      <c r="A44" s="2"/>
      <c r="B44" s="2"/>
      <c r="C44" s="2"/>
      <c r="D44" s="2"/>
      <c r="G44" s="55"/>
    </row>
    <row r="45" spans="1:7" ht="11.25">
      <c r="A45" s="2"/>
      <c r="B45" s="2"/>
      <c r="C45" s="2"/>
      <c r="D45" s="2"/>
      <c r="G45" s="55"/>
    </row>
    <row r="46" spans="1:7" ht="11.25">
      <c r="A46" s="2"/>
      <c r="B46" s="294"/>
      <c r="C46" s="2"/>
      <c r="D46" s="2"/>
      <c r="G46" s="55"/>
    </row>
    <row r="47" spans="1:7" ht="11.25">
      <c r="A47" s="2"/>
      <c r="B47" s="2"/>
      <c r="C47" s="2"/>
      <c r="D47" s="2"/>
      <c r="G47" s="55"/>
    </row>
    <row r="48" spans="1:7" ht="11.25">
      <c r="A48" s="2"/>
      <c r="B48" s="2"/>
      <c r="C48" s="2"/>
      <c r="D48" s="2"/>
      <c r="G48" s="55"/>
    </row>
    <row r="49" spans="1:7" ht="11.25">
      <c r="A49" s="2"/>
      <c r="B49" s="2"/>
      <c r="C49" s="2"/>
      <c r="D49" s="2"/>
      <c r="G49" s="55"/>
    </row>
    <row r="50" spans="1:8" ht="11.25">
      <c r="A50" s="2"/>
      <c r="B50" s="2"/>
      <c r="C50" s="2"/>
      <c r="D50" s="2"/>
      <c r="H50" s="55"/>
    </row>
    <row r="51" spans="1:7" ht="11.25">
      <c r="A51" s="2"/>
      <c r="B51" s="2"/>
      <c r="C51" s="2"/>
      <c r="D51" s="2"/>
      <c r="G51" s="55"/>
    </row>
    <row r="52" spans="1:7" ht="11.25">
      <c r="A52" s="2"/>
      <c r="B52" s="2"/>
      <c r="C52" s="2"/>
      <c r="D52" s="2"/>
      <c r="G52" s="55"/>
    </row>
    <row r="53" spans="1:7" ht="11.25">
      <c r="A53" s="2"/>
      <c r="B53" s="2"/>
      <c r="C53" s="2"/>
      <c r="D53" s="2"/>
      <c r="G53" s="55"/>
    </row>
    <row r="54" spans="1:4" ht="11.25">
      <c r="A54" s="2"/>
      <c r="B54" s="2"/>
      <c r="C54" s="2"/>
      <c r="D54" s="2"/>
    </row>
    <row r="55" spans="1:4" ht="11.25">
      <c r="A55" s="2"/>
      <c r="B55" s="2"/>
      <c r="C55" s="2"/>
      <c r="D55" s="2"/>
    </row>
    <row r="56" spans="1:4" ht="11.25">
      <c r="A56" s="2"/>
      <c r="B56" s="2"/>
      <c r="C56" s="2"/>
      <c r="D56" s="2"/>
    </row>
    <row r="57" spans="1:4" ht="11.25">
      <c r="A57" s="2"/>
      <c r="B57" s="2"/>
      <c r="C57" s="2"/>
      <c r="D57" s="2"/>
    </row>
    <row r="58" spans="1:4" ht="11.25">
      <c r="A58" s="2"/>
      <c r="B58" s="2"/>
      <c r="C58" s="2"/>
      <c r="D58" s="2"/>
    </row>
    <row r="59" spans="1:4" ht="11.25">
      <c r="A59" s="2"/>
      <c r="B59" s="2"/>
      <c r="C59" s="2"/>
      <c r="D59" s="2"/>
    </row>
    <row r="60" spans="1:4" ht="11.25">
      <c r="A60" s="2"/>
      <c r="B60" s="2"/>
      <c r="C60" s="2"/>
      <c r="D60" s="2"/>
    </row>
    <row r="61" spans="1:4" ht="11.25">
      <c r="A61" s="2"/>
      <c r="B61" s="2"/>
      <c r="C61" s="2"/>
      <c r="D61" s="2"/>
    </row>
    <row r="62" spans="1:4" ht="11.25">
      <c r="A62" s="2"/>
      <c r="B62" s="2"/>
      <c r="C62" s="2"/>
      <c r="D62" s="2"/>
    </row>
    <row r="63" spans="1:4" ht="11.25">
      <c r="A63" s="2"/>
      <c r="B63" s="2"/>
      <c r="C63" s="2"/>
      <c r="D63" s="2"/>
    </row>
    <row r="64" spans="1:4" ht="11.25">
      <c r="A64" s="2"/>
      <c r="B64" s="2"/>
      <c r="C64" s="2"/>
      <c r="D64" s="2"/>
    </row>
    <row r="65" spans="1:10" ht="11.25">
      <c r="A65" s="2"/>
      <c r="B65" s="2"/>
      <c r="C65" s="2"/>
      <c r="D65" s="2"/>
      <c r="G65" s="53"/>
      <c r="H65" s="53"/>
      <c r="I65" s="53"/>
      <c r="J65" s="53"/>
    </row>
    <row r="66" spans="1:10" ht="11.25">
      <c r="A66" s="2"/>
      <c r="B66" s="2"/>
      <c r="C66" s="2"/>
      <c r="D66" s="2"/>
      <c r="G66" s="50"/>
      <c r="H66" s="50"/>
      <c r="I66" s="50"/>
      <c r="J66" s="50"/>
    </row>
    <row r="67" spans="1:10" ht="11.25">
      <c r="A67" s="2"/>
      <c r="B67" s="2"/>
      <c r="C67" s="2"/>
      <c r="D67" s="2"/>
      <c r="G67" s="50"/>
      <c r="H67" s="50"/>
      <c r="I67" s="50"/>
      <c r="J67" s="50"/>
    </row>
  </sheetData>
  <printOptions/>
  <pageMargins left="0.75" right="0.75" top="1" bottom="1" header="0.5" footer="0.5"/>
  <pageSetup horizontalDpi="600" verticalDpi="600" orientation="landscape" paperSize="9" scale="88" r:id="rId1"/>
  <headerFooter alignWithMargins="0">
    <oddHeader>&amp;L&amp;F
&amp;A</oddHeader>
  </headerFooter>
</worksheet>
</file>

<file path=xl/worksheets/sheet15.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140625" defaultRowHeight="12.75"/>
  <cols>
    <col min="1" max="1" width="9.140625" style="2" customWidth="1"/>
    <col min="2" max="4" width="8.28125" style="2" customWidth="1"/>
    <col min="5" max="5" width="9.7109375" style="2" customWidth="1"/>
    <col min="6" max="6" width="8.28125" style="2" customWidth="1"/>
    <col min="7" max="16384" width="9.140625" style="2" customWidth="1"/>
  </cols>
  <sheetData>
    <row r="1" spans="1:6" ht="11.25">
      <c r="A1" s="100">
        <v>1.15</v>
      </c>
      <c r="B1" s="1" t="s">
        <v>292</v>
      </c>
      <c r="F1" s="319"/>
    </row>
    <row r="2" ht="11.25">
      <c r="A2" s="24"/>
    </row>
    <row r="3" ht="11.25">
      <c r="F3" s="4" t="s">
        <v>378</v>
      </c>
    </row>
    <row r="4" spans="1:6" ht="34.5" customHeight="1">
      <c r="A4" s="19" t="s">
        <v>550</v>
      </c>
      <c r="B4" s="15" t="s">
        <v>506</v>
      </c>
      <c r="C4" s="15" t="s">
        <v>507</v>
      </c>
      <c r="D4" s="15" t="s">
        <v>508</v>
      </c>
      <c r="E4" s="15" t="s">
        <v>177</v>
      </c>
      <c r="F4" s="15" t="s">
        <v>179</v>
      </c>
    </row>
    <row r="5" spans="1:6" ht="11.25">
      <c r="A5" s="16">
        <v>1999</v>
      </c>
      <c r="B5" s="485">
        <v>1.0658</v>
      </c>
      <c r="C5" s="485">
        <v>0.65874</v>
      </c>
      <c r="D5" s="406">
        <v>121.32</v>
      </c>
      <c r="E5" s="557" t="s">
        <v>483</v>
      </c>
      <c r="F5" s="820">
        <v>26.5187</v>
      </c>
    </row>
    <row r="6" spans="1:12" ht="11.25">
      <c r="A6" s="16">
        <v>2000</v>
      </c>
      <c r="B6" s="485">
        <v>0.9236</v>
      </c>
      <c r="C6" s="485">
        <v>0.60948</v>
      </c>
      <c r="D6" s="406">
        <v>99.47</v>
      </c>
      <c r="E6" s="447" t="s">
        <v>483</v>
      </c>
      <c r="F6" s="821">
        <v>26.0182</v>
      </c>
      <c r="H6" s="838" t="s">
        <v>580</v>
      </c>
      <c r="I6" s="839"/>
      <c r="J6" s="839"/>
      <c r="K6" s="839"/>
      <c r="L6" s="839"/>
    </row>
    <row r="7" spans="1:12" ht="11.25">
      <c r="A7" s="16">
        <v>2001</v>
      </c>
      <c r="B7" s="485">
        <v>0.8956</v>
      </c>
      <c r="C7" s="485">
        <v>0.62187</v>
      </c>
      <c r="D7" s="406">
        <v>108.68</v>
      </c>
      <c r="E7" s="821">
        <v>7.4131</v>
      </c>
      <c r="F7" s="821">
        <v>26.151</v>
      </c>
      <c r="H7" s="839"/>
      <c r="I7" s="839"/>
      <c r="J7" s="839"/>
      <c r="K7" s="839"/>
      <c r="L7" s="839"/>
    </row>
    <row r="8" spans="1:12" ht="11.25">
      <c r="A8" s="16">
        <v>2002</v>
      </c>
      <c r="B8" s="485">
        <v>0.9456</v>
      </c>
      <c r="C8" s="485">
        <v>0.62883</v>
      </c>
      <c r="D8" s="406">
        <v>118.06</v>
      </c>
      <c r="E8" s="821">
        <v>7.8265</v>
      </c>
      <c r="F8" s="821">
        <v>29.7028</v>
      </c>
      <c r="H8" s="839"/>
      <c r="I8" s="839"/>
      <c r="J8" s="839"/>
      <c r="K8" s="839"/>
      <c r="L8" s="839"/>
    </row>
    <row r="9" spans="1:12" ht="11.25">
      <c r="A9" s="16">
        <v>2003</v>
      </c>
      <c r="B9" s="485">
        <v>1.1312</v>
      </c>
      <c r="C9" s="485">
        <v>0.69199</v>
      </c>
      <c r="D9" s="406">
        <v>130.97</v>
      </c>
      <c r="E9" s="821">
        <v>9.3626</v>
      </c>
      <c r="F9" s="821">
        <v>34.6699</v>
      </c>
      <c r="H9" s="840"/>
      <c r="I9" s="840"/>
      <c r="J9" s="840"/>
      <c r="K9" s="840"/>
      <c r="L9" s="840"/>
    </row>
    <row r="10" spans="1:12" ht="11.25">
      <c r="A10" s="16">
        <v>2004</v>
      </c>
      <c r="B10" s="428">
        <v>1.244</v>
      </c>
      <c r="C10" s="428">
        <v>0.679</v>
      </c>
      <c r="D10" s="406">
        <v>134.4</v>
      </c>
      <c r="E10" s="821">
        <v>10.2967</v>
      </c>
      <c r="F10" s="821">
        <v>35.8192</v>
      </c>
      <c r="H10" s="841"/>
      <c r="I10" s="841"/>
      <c r="J10" s="841"/>
      <c r="K10" s="841"/>
      <c r="L10" s="841"/>
    </row>
    <row r="11" spans="1:6" ht="11.25">
      <c r="A11" s="16">
        <v>2005</v>
      </c>
      <c r="B11" s="428">
        <v>1.244</v>
      </c>
      <c r="C11" s="428">
        <v>0.684</v>
      </c>
      <c r="D11" s="406">
        <v>136.9</v>
      </c>
      <c r="E11" s="821">
        <v>10.1955</v>
      </c>
      <c r="F11" s="821">
        <v>35.1884</v>
      </c>
    </row>
    <row r="12" spans="1:6" ht="11.25">
      <c r="A12" s="153">
        <v>2006</v>
      </c>
      <c r="B12" s="461">
        <v>1.256</v>
      </c>
      <c r="C12" s="461">
        <v>0.682</v>
      </c>
      <c r="D12" s="410">
        <v>146</v>
      </c>
      <c r="E12" s="821">
        <v>10.0096</v>
      </c>
      <c r="F12" s="821">
        <v>34.1117</v>
      </c>
    </row>
    <row r="13" spans="1:6" ht="11.25">
      <c r="A13" s="17">
        <v>2007</v>
      </c>
      <c r="B13" s="439">
        <v>1.371</v>
      </c>
      <c r="C13" s="439">
        <v>0.684</v>
      </c>
      <c r="D13" s="439">
        <v>161.3</v>
      </c>
      <c r="E13" s="678">
        <v>10.4178</v>
      </c>
      <c r="F13" s="678">
        <v>35.0183</v>
      </c>
    </row>
    <row r="14" spans="1:6" ht="11.25">
      <c r="A14" s="1"/>
      <c r="F14" s="4" t="s">
        <v>512</v>
      </c>
    </row>
    <row r="15" ht="11.25">
      <c r="A15" s="1"/>
    </row>
    <row r="16" ht="11.25">
      <c r="A16" s="1"/>
    </row>
    <row r="17" ht="11.25">
      <c r="A17" s="1"/>
    </row>
    <row r="18" ht="11.25">
      <c r="A18" s="1"/>
    </row>
    <row r="19" ht="11.25">
      <c r="A19" s="1"/>
    </row>
    <row r="20" ht="11.25">
      <c r="A20" s="1"/>
    </row>
    <row r="21" ht="11.25">
      <c r="A21" s="1"/>
    </row>
    <row r="22" ht="11.25">
      <c r="A22" s="1"/>
    </row>
    <row r="23" ht="11.25" customHeight="1">
      <c r="A23" s="1"/>
    </row>
    <row r="24" ht="11.25">
      <c r="A24" s="1"/>
    </row>
    <row r="25" ht="11.25">
      <c r="A25" s="1"/>
    </row>
    <row r="26" ht="11.25">
      <c r="A26" s="1"/>
    </row>
    <row r="27" ht="11.25">
      <c r="A27" s="1"/>
    </row>
    <row r="28" ht="11.25">
      <c r="A28" s="1"/>
    </row>
    <row r="29" ht="11.25">
      <c r="A29" s="1"/>
    </row>
    <row r="30" ht="11.25">
      <c r="A30" s="1"/>
    </row>
    <row r="31" ht="11.25">
      <c r="A31" s="1"/>
    </row>
    <row r="32" ht="11.25">
      <c r="A32" s="1"/>
    </row>
    <row r="33" s="25" customFormat="1" ht="11.25">
      <c r="A33" s="676"/>
    </row>
    <row r="34" ht="11.25">
      <c r="A34" s="1"/>
    </row>
    <row r="35" ht="11.25">
      <c r="A35" s="2" t="s">
        <v>209</v>
      </c>
    </row>
    <row r="36" spans="1:7" ht="35.25" customHeight="1">
      <c r="A36" s="19" t="s">
        <v>550</v>
      </c>
      <c r="B36" s="15" t="s">
        <v>508</v>
      </c>
      <c r="C36" s="15" t="s">
        <v>329</v>
      </c>
      <c r="D36" s="15" t="s">
        <v>177</v>
      </c>
      <c r="E36" s="15" t="s">
        <v>178</v>
      </c>
      <c r="F36" s="15" t="s">
        <v>179</v>
      </c>
      <c r="G36" s="15" t="s">
        <v>180</v>
      </c>
    </row>
    <row r="37" spans="1:7" ht="11.25">
      <c r="A37" s="16">
        <v>1999</v>
      </c>
      <c r="B37" s="406">
        <v>121.32</v>
      </c>
      <c r="C37" s="485">
        <f aca="true" t="shared" si="0" ref="C37:C45">B37/100</f>
        <v>1.2131999999999998</v>
      </c>
      <c r="D37" s="557" t="s">
        <v>483</v>
      </c>
      <c r="E37" s="557" t="s">
        <v>483</v>
      </c>
      <c r="F37" s="820">
        <v>26.5187</v>
      </c>
      <c r="G37" s="821">
        <f>F37/20</f>
        <v>1.3259349999999999</v>
      </c>
    </row>
    <row r="38" spans="1:7" ht="11.25">
      <c r="A38" s="16">
        <v>2000</v>
      </c>
      <c r="B38" s="406">
        <v>99.47</v>
      </c>
      <c r="C38" s="485">
        <f t="shared" si="0"/>
        <v>0.9947</v>
      </c>
      <c r="D38" s="447" t="s">
        <v>483</v>
      </c>
      <c r="E38" s="447" t="s">
        <v>483</v>
      </c>
      <c r="F38" s="821">
        <v>26.0182</v>
      </c>
      <c r="G38" s="821">
        <f aca="true" t="shared" si="1" ref="G38:G45">F38/20</f>
        <v>1.30091</v>
      </c>
    </row>
    <row r="39" spans="1:7" ht="11.25">
      <c r="A39" s="16">
        <v>2001</v>
      </c>
      <c r="B39" s="406">
        <v>108.68</v>
      </c>
      <c r="C39" s="485">
        <f t="shared" si="0"/>
        <v>1.0868</v>
      </c>
      <c r="D39" s="821">
        <v>7.4131</v>
      </c>
      <c r="E39" s="821">
        <f>D39/10</f>
        <v>0.74131</v>
      </c>
      <c r="F39" s="821">
        <v>26.151</v>
      </c>
      <c r="G39" s="821">
        <f t="shared" si="1"/>
        <v>1.30755</v>
      </c>
    </row>
    <row r="40" spans="1:7" ht="11.25">
      <c r="A40" s="16">
        <v>2002</v>
      </c>
      <c r="B40" s="406">
        <v>118.06</v>
      </c>
      <c r="C40" s="485">
        <f t="shared" si="0"/>
        <v>1.1806</v>
      </c>
      <c r="D40" s="821">
        <v>7.8265</v>
      </c>
      <c r="E40" s="821">
        <f aca="true" t="shared" si="2" ref="E40:E45">D40/10</f>
        <v>0.7826500000000001</v>
      </c>
      <c r="F40" s="821">
        <v>29.7028</v>
      </c>
      <c r="G40" s="821">
        <f t="shared" si="1"/>
        <v>1.48514</v>
      </c>
    </row>
    <row r="41" spans="1:7" ht="11.25">
      <c r="A41" s="16">
        <v>2003</v>
      </c>
      <c r="B41" s="406">
        <v>130.97</v>
      </c>
      <c r="C41" s="485">
        <f t="shared" si="0"/>
        <v>1.3097</v>
      </c>
      <c r="D41" s="821">
        <v>9.3626</v>
      </c>
      <c r="E41" s="821">
        <f t="shared" si="2"/>
        <v>0.9362600000000001</v>
      </c>
      <c r="F41" s="821">
        <v>34.6699</v>
      </c>
      <c r="G41" s="821">
        <f t="shared" si="1"/>
        <v>1.733495</v>
      </c>
    </row>
    <row r="42" spans="1:7" ht="11.25">
      <c r="A42" s="16">
        <v>2004</v>
      </c>
      <c r="B42" s="406">
        <v>134.4</v>
      </c>
      <c r="C42" s="485">
        <f t="shared" si="0"/>
        <v>1.344</v>
      </c>
      <c r="D42" s="821">
        <v>10.2967</v>
      </c>
      <c r="E42" s="821">
        <f t="shared" si="2"/>
        <v>1.0296699999999999</v>
      </c>
      <c r="F42" s="821">
        <v>35.8192</v>
      </c>
      <c r="G42" s="821">
        <f t="shared" si="1"/>
        <v>1.79096</v>
      </c>
    </row>
    <row r="43" spans="1:7" ht="11.25">
      <c r="A43" s="16">
        <v>2005</v>
      </c>
      <c r="B43" s="428">
        <v>136.9</v>
      </c>
      <c r="C43" s="485">
        <f t="shared" si="0"/>
        <v>1.369</v>
      </c>
      <c r="D43" s="821">
        <v>10.1955</v>
      </c>
      <c r="E43" s="821">
        <f t="shared" si="2"/>
        <v>1.01955</v>
      </c>
      <c r="F43" s="821">
        <v>35.1884</v>
      </c>
      <c r="G43" s="821">
        <f t="shared" si="1"/>
        <v>1.75942</v>
      </c>
    </row>
    <row r="44" spans="1:7" ht="11.25">
      <c r="A44" s="153">
        <v>2006</v>
      </c>
      <c r="B44" s="410">
        <v>146</v>
      </c>
      <c r="C44" s="485">
        <f t="shared" si="0"/>
        <v>1.46</v>
      </c>
      <c r="D44" s="821">
        <v>10.0096</v>
      </c>
      <c r="E44" s="821">
        <f t="shared" si="2"/>
        <v>1.00096</v>
      </c>
      <c r="F44" s="821">
        <v>34.1117</v>
      </c>
      <c r="G44" s="821">
        <f t="shared" si="1"/>
        <v>1.705585</v>
      </c>
    </row>
    <row r="45" spans="1:7" ht="11.25">
      <c r="A45" s="17">
        <v>2007</v>
      </c>
      <c r="B45" s="439">
        <v>161.3</v>
      </c>
      <c r="C45" s="678">
        <f t="shared" si="0"/>
        <v>1.6130000000000002</v>
      </c>
      <c r="D45" s="678">
        <v>10.4178</v>
      </c>
      <c r="E45" s="678">
        <f t="shared" si="2"/>
        <v>1.04178</v>
      </c>
      <c r="F45" s="678">
        <v>35.0183</v>
      </c>
      <c r="G45" s="678">
        <f t="shared" si="1"/>
        <v>1.7509150000000002</v>
      </c>
    </row>
    <row r="46" spans="1:7" s="25" customFormat="1" ht="11.25">
      <c r="A46" s="676"/>
      <c r="F46" s="438"/>
      <c r="G46" s="438" t="s">
        <v>512</v>
      </c>
    </row>
  </sheetData>
  <mergeCells count="1">
    <mergeCell ref="H6:L10"/>
  </mergeCells>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16.xml><?xml version="1.0" encoding="utf-8"?>
<worksheet xmlns="http://schemas.openxmlformats.org/spreadsheetml/2006/main" xmlns:r="http://schemas.openxmlformats.org/officeDocument/2006/relationships">
  <dimension ref="A1:D19"/>
  <sheetViews>
    <sheetView workbookViewId="0" topLeftCell="A1">
      <selection activeCell="A1" sqref="A1"/>
    </sheetView>
  </sheetViews>
  <sheetFormatPr defaultColWidth="9.140625" defaultRowHeight="12.75"/>
  <cols>
    <col min="1" max="1" width="6.57421875" style="80" customWidth="1"/>
    <col min="2" max="2" width="11.28125" style="80" customWidth="1"/>
    <col min="3" max="3" width="15.00390625" style="80" customWidth="1"/>
    <col min="4" max="4" width="14.00390625" style="80" customWidth="1"/>
    <col min="5" max="16384" width="8.00390625" style="80" customWidth="1"/>
  </cols>
  <sheetData>
    <row r="1" spans="1:2" ht="11.25">
      <c r="A1" s="351">
        <v>1.16</v>
      </c>
      <c r="B1" s="85" t="s">
        <v>581</v>
      </c>
    </row>
    <row r="2" ht="11.25">
      <c r="A2" s="327"/>
    </row>
    <row r="3" spans="1:4" ht="11.25">
      <c r="A3" s="81"/>
      <c r="B3" s="81"/>
      <c r="C3" s="81"/>
      <c r="D3" s="329" t="s">
        <v>511</v>
      </c>
    </row>
    <row r="4" spans="1:4" ht="11.25">
      <c r="A4" s="48"/>
      <c r="B4" s="42"/>
      <c r="C4" s="42" t="s">
        <v>307</v>
      </c>
      <c r="D4" s="42" t="s">
        <v>307</v>
      </c>
    </row>
    <row r="5" spans="1:4" ht="23.25" customHeight="1">
      <c r="A5" s="544" t="s">
        <v>550</v>
      </c>
      <c r="B5" s="545" t="s">
        <v>308</v>
      </c>
      <c r="C5" s="43" t="s">
        <v>509</v>
      </c>
      <c r="D5" s="43" t="s">
        <v>510</v>
      </c>
    </row>
    <row r="6" spans="1:4" ht="11.25">
      <c r="A6" s="46">
        <v>1999</v>
      </c>
      <c r="B6" s="406">
        <v>96.94583333333334</v>
      </c>
      <c r="C6" s="406">
        <v>97.49166666666666</v>
      </c>
      <c r="D6" s="415">
        <v>97.83416666666665</v>
      </c>
    </row>
    <row r="7" spans="1:4" ht="11.25">
      <c r="A7" s="46">
        <v>2000</v>
      </c>
      <c r="B7" s="406">
        <v>89.97083333333332</v>
      </c>
      <c r="C7" s="406">
        <v>93.1725</v>
      </c>
      <c r="D7" s="415">
        <v>94.13166666666666</v>
      </c>
    </row>
    <row r="8" spans="1:4" ht="11.25">
      <c r="A8" s="46">
        <v>2001</v>
      </c>
      <c r="B8" s="406">
        <v>91.03083333333332</v>
      </c>
      <c r="C8" s="406">
        <v>95.7875</v>
      </c>
      <c r="D8" s="415">
        <v>96.42416666666666</v>
      </c>
    </row>
    <row r="9" spans="1:4" ht="11.25">
      <c r="A9" s="46">
        <v>2002</v>
      </c>
      <c r="B9" s="406">
        <v>93.57</v>
      </c>
      <c r="C9" s="406">
        <v>101.27083333333333</v>
      </c>
      <c r="D9" s="415">
        <v>100.97833333333334</v>
      </c>
    </row>
    <row r="10" spans="1:4" ht="11.25">
      <c r="A10" s="46">
        <v>2003</v>
      </c>
      <c r="B10" s="406">
        <v>101.85</v>
      </c>
      <c r="C10" s="406">
        <v>112.54916666666666</v>
      </c>
      <c r="D10" s="415">
        <v>108.49666666666668</v>
      </c>
    </row>
    <row r="11" spans="1:4" ht="11.25">
      <c r="A11" s="46">
        <v>2004</v>
      </c>
      <c r="B11" s="406">
        <v>104.46583333333332</v>
      </c>
      <c r="C11" s="406">
        <v>115.79416666666664</v>
      </c>
      <c r="D11" s="415">
        <v>107.97333333333334</v>
      </c>
    </row>
    <row r="12" spans="1:4" ht="11.25">
      <c r="A12" s="47">
        <v>2005</v>
      </c>
      <c r="B12" s="406">
        <v>104.13583333333334</v>
      </c>
      <c r="C12" s="406">
        <v>115.3125</v>
      </c>
      <c r="D12" s="415">
        <v>105.68666666666667</v>
      </c>
    </row>
    <row r="13" spans="1:4" ht="11.25">
      <c r="A13" s="47">
        <v>2006</v>
      </c>
      <c r="B13" s="406">
        <v>104.3675</v>
      </c>
      <c r="C13" s="406">
        <v>115.96916666666668</v>
      </c>
      <c r="D13" s="415">
        <v>104.35083333333334</v>
      </c>
    </row>
    <row r="14" spans="1:4" ht="11.25">
      <c r="A14" s="49">
        <v>2007</v>
      </c>
      <c r="B14" s="412">
        <v>107.41833333333334</v>
      </c>
      <c r="C14" s="412">
        <v>120.06666666666666</v>
      </c>
      <c r="D14" s="417">
        <v>105.55666666666669</v>
      </c>
    </row>
    <row r="15" spans="1:4" ht="11.25">
      <c r="A15" s="44"/>
      <c r="B15" s="44"/>
      <c r="C15" s="44"/>
      <c r="D15" s="45" t="s">
        <v>513</v>
      </c>
    </row>
    <row r="17" spans="1:4" ht="11.25">
      <c r="A17" s="842" t="s">
        <v>149</v>
      </c>
      <c r="B17" s="843"/>
      <c r="C17" s="843"/>
      <c r="D17" s="843"/>
    </row>
    <row r="18" spans="1:4" ht="11.25">
      <c r="A18" s="843"/>
      <c r="B18" s="843"/>
      <c r="C18" s="843"/>
      <c r="D18" s="843"/>
    </row>
    <row r="19" spans="1:4" ht="11.25">
      <c r="A19" s="843"/>
      <c r="B19" s="843"/>
      <c r="C19" s="843"/>
      <c r="D19" s="843"/>
    </row>
  </sheetData>
  <mergeCells count="1">
    <mergeCell ref="A17:D19"/>
  </mergeCells>
  <printOptions/>
  <pageMargins left="0.75" right="0.75" top="1" bottom="1" header="0.5" footer="0.5"/>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O25"/>
  <sheetViews>
    <sheetView workbookViewId="0" topLeftCell="A1">
      <selection activeCell="A1" sqref="A1"/>
    </sheetView>
  </sheetViews>
  <sheetFormatPr defaultColWidth="9.140625" defaultRowHeight="12.75"/>
  <cols>
    <col min="1" max="1" width="20.421875" style="2" customWidth="1"/>
    <col min="2" max="16384" width="9.140625" style="2" customWidth="1"/>
  </cols>
  <sheetData>
    <row r="1" spans="1:2" s="31" customFormat="1" ht="11.25">
      <c r="A1" s="243">
        <v>1.17</v>
      </c>
      <c r="B1" s="146" t="s">
        <v>294</v>
      </c>
    </row>
    <row r="2" spans="1:11" ht="11.25">
      <c r="A2" s="24"/>
      <c r="K2" s="24"/>
    </row>
    <row r="7" ht="11.25">
      <c r="O7" s="99"/>
    </row>
    <row r="8" ht="11.25">
      <c r="O8" s="99"/>
    </row>
    <row r="9" ht="11.25">
      <c r="O9" s="99"/>
    </row>
    <row r="10" ht="11.25">
      <c r="O10" s="99"/>
    </row>
    <row r="11" ht="11.25">
      <c r="O11" s="99"/>
    </row>
    <row r="12" spans="8:15" ht="11.25">
      <c r="H12" s="24"/>
      <c r="O12" s="99"/>
    </row>
    <row r="13" spans="8:15" ht="11.25">
      <c r="H13" s="252"/>
      <c r="O13" s="99"/>
    </row>
    <row r="14" spans="1:15" ht="11.25">
      <c r="A14" s="67"/>
      <c r="B14" s="67"/>
      <c r="C14" s="67"/>
      <c r="D14" s="67"/>
      <c r="O14" s="99"/>
    </row>
    <row r="15" spans="1:15" ht="11.25">
      <c r="A15" s="67"/>
      <c r="B15" s="68"/>
      <c r="C15" s="68"/>
      <c r="D15" s="68"/>
      <c r="H15" s="24"/>
      <c r="O15" s="99"/>
    </row>
    <row r="16" spans="1:15" ht="11.25">
      <c r="A16" s="67"/>
      <c r="B16" s="68"/>
      <c r="C16" s="68"/>
      <c r="D16" s="68"/>
      <c r="O16" s="99"/>
    </row>
    <row r="17" spans="1:15" ht="11.25">
      <c r="A17" s="67"/>
      <c r="B17" s="68"/>
      <c r="C17" s="68"/>
      <c r="D17" s="68"/>
      <c r="O17" s="99"/>
    </row>
    <row r="18" spans="1:6" ht="11.25">
      <c r="A18" s="67"/>
      <c r="B18" s="68"/>
      <c r="C18" s="68"/>
      <c r="D18" s="68"/>
      <c r="F18" s="4"/>
    </row>
    <row r="19" spans="1:6" ht="11.25">
      <c r="A19" s="67"/>
      <c r="B19" s="68"/>
      <c r="C19" s="68"/>
      <c r="D19" s="68"/>
      <c r="F19" s="4" t="s">
        <v>520</v>
      </c>
    </row>
    <row r="20" spans="1:4" s="365" customFormat="1" ht="12" thickBot="1">
      <c r="A20" s="607" t="s">
        <v>161</v>
      </c>
      <c r="B20" s="367"/>
      <c r="C20" s="367"/>
      <c r="D20" s="367"/>
    </row>
    <row r="22" ht="11.25">
      <c r="A22" s="2" t="s">
        <v>669</v>
      </c>
    </row>
    <row r="24" spans="2:13" ht="11.25">
      <c r="B24" s="2">
        <v>1996</v>
      </c>
      <c r="C24" s="2">
        <v>1997</v>
      </c>
      <c r="D24" s="2">
        <v>1998</v>
      </c>
      <c r="E24" s="2">
        <v>1999</v>
      </c>
      <c r="F24" s="2">
        <v>2000</v>
      </c>
      <c r="G24" s="2">
        <v>2001</v>
      </c>
      <c r="H24" s="2">
        <v>2002</v>
      </c>
      <c r="I24" s="2">
        <v>2003</v>
      </c>
      <c r="J24" s="2">
        <v>2004</v>
      </c>
      <c r="K24" s="2">
        <v>2005</v>
      </c>
      <c r="L24" s="6">
        <v>2006</v>
      </c>
      <c r="M24" s="2">
        <v>2007</v>
      </c>
    </row>
    <row r="25" spans="1:13" s="365" customFormat="1" ht="12" thickBot="1">
      <c r="A25" s="365" t="s">
        <v>670</v>
      </c>
      <c r="B25" s="365">
        <v>51.2</v>
      </c>
      <c r="C25" s="365">
        <v>46.9</v>
      </c>
      <c r="D25" s="365">
        <v>47</v>
      </c>
      <c r="E25" s="365">
        <v>44.3</v>
      </c>
      <c r="F25" s="365">
        <v>23</v>
      </c>
      <c r="G25" s="365">
        <v>12.4</v>
      </c>
      <c r="H25" s="365">
        <v>12.2</v>
      </c>
      <c r="I25" s="365">
        <v>15.9</v>
      </c>
      <c r="J25" s="365">
        <v>16.9</v>
      </c>
      <c r="K25" s="365">
        <v>16.7</v>
      </c>
      <c r="L25" s="365">
        <v>14.5</v>
      </c>
      <c r="M25" s="365">
        <v>11.8</v>
      </c>
    </row>
    <row r="35" ht="13.5" customHeight="1"/>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18.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10.140625" style="70" customWidth="1"/>
    <col min="2" max="5" width="12.28125" style="70" customWidth="1"/>
    <col min="6" max="7" width="8.7109375" style="70" customWidth="1"/>
    <col min="8" max="16384" width="8.00390625" style="70" customWidth="1"/>
  </cols>
  <sheetData>
    <row r="1" spans="1:12" ht="15" customHeight="1">
      <c r="A1" s="352">
        <v>1.18</v>
      </c>
      <c r="B1" s="69" t="s">
        <v>659</v>
      </c>
      <c r="I1" s="2"/>
      <c r="J1" s="2"/>
      <c r="K1" s="2"/>
      <c r="L1" s="2"/>
    </row>
    <row r="2" spans="1:12" ht="11.25">
      <c r="A2" s="796"/>
      <c r="B2" s="539"/>
      <c r="C2" s="538"/>
      <c r="I2" s="2"/>
      <c r="J2" s="2"/>
      <c r="K2" s="2"/>
      <c r="L2" s="2"/>
    </row>
    <row r="3" spans="5:12" ht="11.25">
      <c r="E3" s="71" t="s">
        <v>715</v>
      </c>
      <c r="F3" s="321"/>
      <c r="I3" s="2"/>
      <c r="J3" s="2"/>
      <c r="K3" s="2"/>
      <c r="L3" s="2"/>
    </row>
    <row r="4" spans="1:11" ht="11.25">
      <c r="A4" s="72"/>
      <c r="B4" s="845">
        <v>2006</v>
      </c>
      <c r="C4" s="845"/>
      <c r="D4" s="844">
        <v>2007</v>
      </c>
      <c r="E4" s="844"/>
      <c r="G4" s="2"/>
      <c r="H4" s="2"/>
      <c r="I4" s="2"/>
      <c r="J4" s="2"/>
      <c r="K4" s="2"/>
    </row>
    <row r="5" spans="1:11" ht="24" customHeight="1">
      <c r="A5" s="73" t="s">
        <v>548</v>
      </c>
      <c r="B5" s="74" t="s">
        <v>563</v>
      </c>
      <c r="C5" s="74" t="s">
        <v>564</v>
      </c>
      <c r="D5" s="75" t="s">
        <v>565</v>
      </c>
      <c r="E5" s="74" t="s">
        <v>564</v>
      </c>
      <c r="G5" s="2"/>
      <c r="H5" s="2"/>
      <c r="I5" s="2"/>
      <c r="J5" s="2"/>
      <c r="K5" s="2"/>
    </row>
    <row r="6" spans="1:11" ht="11.25">
      <c r="A6" s="20" t="s">
        <v>437</v>
      </c>
      <c r="B6" s="577">
        <v>4.69</v>
      </c>
      <c r="C6" s="577">
        <v>4.34</v>
      </c>
      <c r="D6" s="577">
        <v>5.51</v>
      </c>
      <c r="E6" s="797">
        <v>5.22</v>
      </c>
      <c r="G6" s="2"/>
      <c r="H6" s="2"/>
      <c r="I6" s="2"/>
      <c r="J6" s="2"/>
      <c r="K6" s="2"/>
    </row>
    <row r="7" spans="1:11" ht="11.25">
      <c r="A7" s="20" t="s">
        <v>529</v>
      </c>
      <c r="B7" s="568">
        <v>4.57</v>
      </c>
      <c r="C7" s="568">
        <v>4.24</v>
      </c>
      <c r="D7" s="461">
        <v>5.54</v>
      </c>
      <c r="E7" s="482">
        <v>5.1</v>
      </c>
      <c r="G7" s="2"/>
      <c r="H7" s="2"/>
      <c r="I7" s="2"/>
      <c r="J7" s="2"/>
      <c r="K7" s="2"/>
    </row>
    <row r="8" spans="1:11" ht="11.25">
      <c r="A8" s="20" t="s">
        <v>531</v>
      </c>
      <c r="B8" s="428">
        <v>4.91</v>
      </c>
      <c r="C8" s="428">
        <v>4.42</v>
      </c>
      <c r="D8" s="428">
        <v>5.73</v>
      </c>
      <c r="E8" s="526">
        <v>4.89</v>
      </c>
      <c r="G8" s="2"/>
      <c r="H8" s="2"/>
      <c r="I8" s="2"/>
      <c r="J8" s="2"/>
      <c r="K8" s="2"/>
    </row>
    <row r="9" spans="1:11" ht="11.25">
      <c r="A9" s="20" t="s">
        <v>429</v>
      </c>
      <c r="B9" s="428">
        <v>4.93</v>
      </c>
      <c r="C9" s="428">
        <v>4.33</v>
      </c>
      <c r="D9" s="428">
        <v>5.82</v>
      </c>
      <c r="E9" s="526">
        <v>5</v>
      </c>
      <c r="G9" s="2"/>
      <c r="H9" s="2"/>
      <c r="I9" s="2"/>
      <c r="J9" s="2"/>
      <c r="K9" s="2"/>
    </row>
    <row r="10" spans="1:11" ht="11.25">
      <c r="A10" s="20" t="s">
        <v>424</v>
      </c>
      <c r="B10" s="568">
        <v>5.02</v>
      </c>
      <c r="C10" s="568">
        <v>4.39</v>
      </c>
      <c r="D10" s="428">
        <v>5.89</v>
      </c>
      <c r="E10" s="526">
        <v>5.2</v>
      </c>
      <c r="G10" s="2"/>
      <c r="H10" s="2"/>
      <c r="I10" s="2"/>
      <c r="J10" s="2"/>
      <c r="K10" s="2"/>
    </row>
    <row r="11" spans="1:11" ht="11.25">
      <c r="A11" s="58" t="s">
        <v>481</v>
      </c>
      <c r="B11" s="568">
        <v>5.15</v>
      </c>
      <c r="C11" s="568">
        <v>4.45</v>
      </c>
      <c r="D11" s="428">
        <v>5.95</v>
      </c>
      <c r="E11" s="428">
        <v>5.25</v>
      </c>
      <c r="G11" s="2"/>
      <c r="H11" s="2"/>
      <c r="I11" s="2"/>
      <c r="J11" s="2"/>
      <c r="K11" s="2"/>
    </row>
    <row r="12" spans="1:11" ht="11.25">
      <c r="A12" s="20" t="s">
        <v>428</v>
      </c>
      <c r="B12" s="568">
        <v>4.83</v>
      </c>
      <c r="C12" s="568">
        <v>4.43</v>
      </c>
      <c r="D12" s="428">
        <v>5.96</v>
      </c>
      <c r="E12" s="428">
        <v>5.33</v>
      </c>
      <c r="G12" s="2"/>
      <c r="H12" s="2"/>
      <c r="I12" s="2"/>
      <c r="J12" s="2"/>
      <c r="K12" s="2"/>
    </row>
    <row r="13" spans="1:11" ht="11.25">
      <c r="A13" s="20" t="s">
        <v>430</v>
      </c>
      <c r="B13" s="568">
        <v>5.03</v>
      </c>
      <c r="C13" s="568">
        <v>4.47</v>
      </c>
      <c r="D13" s="428">
        <v>5.98</v>
      </c>
      <c r="E13" s="428">
        <v>5.21</v>
      </c>
      <c r="G13" s="2"/>
      <c r="H13" s="2"/>
      <c r="I13" s="2"/>
      <c r="J13" s="2"/>
      <c r="K13" s="2"/>
    </row>
    <row r="14" spans="1:11" ht="11.25">
      <c r="A14" s="21" t="s">
        <v>358</v>
      </c>
      <c r="B14" s="570">
        <v>5.08</v>
      </c>
      <c r="C14" s="570">
        <v>4.5</v>
      </c>
      <c r="D14" s="408">
        <v>6.08</v>
      </c>
      <c r="E14" s="408">
        <v>5.35</v>
      </c>
      <c r="G14" s="2"/>
      <c r="H14" s="2"/>
      <c r="I14" s="2"/>
      <c r="J14" s="2"/>
      <c r="K14" s="2"/>
    </row>
    <row r="15" spans="1:11" ht="11.25">
      <c r="A15" s="20" t="s">
        <v>547</v>
      </c>
      <c r="B15" s="795" t="s">
        <v>483</v>
      </c>
      <c r="C15" s="795" t="s">
        <v>483</v>
      </c>
      <c r="D15" s="526">
        <v>6.4</v>
      </c>
      <c r="E15" s="428">
        <v>5.96</v>
      </c>
      <c r="G15" s="2"/>
      <c r="H15" s="2"/>
      <c r="I15" s="2"/>
      <c r="J15" s="2"/>
      <c r="K15" s="2"/>
    </row>
    <row r="16" spans="1:11" ht="11.25">
      <c r="A16" s="20" t="s">
        <v>459</v>
      </c>
      <c r="B16" s="568">
        <v>5.67</v>
      </c>
      <c r="C16" s="568">
        <v>4.58</v>
      </c>
      <c r="D16" s="428">
        <v>6.55</v>
      </c>
      <c r="E16" s="428">
        <v>5.47</v>
      </c>
      <c r="G16" s="2"/>
      <c r="H16" s="2"/>
      <c r="I16" s="2"/>
      <c r="J16" s="2"/>
      <c r="K16" s="2"/>
    </row>
    <row r="17" spans="1:12" ht="11.25">
      <c r="A17" s="21" t="s">
        <v>628</v>
      </c>
      <c r="B17" s="570">
        <v>5.68</v>
      </c>
      <c r="C17" s="570">
        <v>5.5</v>
      </c>
      <c r="D17" s="408">
        <v>6.75</v>
      </c>
      <c r="E17" s="408">
        <v>6.53</v>
      </c>
      <c r="I17" s="2"/>
      <c r="J17" s="2"/>
      <c r="K17" s="2"/>
      <c r="L17" s="2"/>
    </row>
    <row r="18" spans="1:12" ht="11.25">
      <c r="A18" s="20" t="s">
        <v>427</v>
      </c>
      <c r="B18" s="568">
        <v>6.3</v>
      </c>
      <c r="C18" s="568">
        <v>5.16</v>
      </c>
      <c r="D18" s="428">
        <v>6.83</v>
      </c>
      <c r="E18" s="428">
        <v>5.79</v>
      </c>
      <c r="I18" s="2"/>
      <c r="J18" s="2"/>
      <c r="K18" s="2"/>
      <c r="L18" s="2"/>
    </row>
    <row r="19" spans="1:10" ht="11.25">
      <c r="A19" s="22" t="s">
        <v>530</v>
      </c>
      <c r="B19" s="569">
        <v>6.52</v>
      </c>
      <c r="C19" s="569">
        <v>5.03</v>
      </c>
      <c r="D19" s="439">
        <v>7.25</v>
      </c>
      <c r="E19" s="439">
        <v>5.72</v>
      </c>
      <c r="G19" s="2"/>
      <c r="H19" s="2"/>
      <c r="J19" s="2"/>
    </row>
    <row r="20" spans="5:10" ht="11.25">
      <c r="E20" s="4" t="s">
        <v>512</v>
      </c>
      <c r="G20" s="2"/>
      <c r="H20" s="2"/>
      <c r="J20" s="2"/>
    </row>
    <row r="21" spans="7:10" ht="11.25">
      <c r="G21" s="2"/>
      <c r="H21" s="2"/>
      <c r="J21" s="2"/>
    </row>
    <row r="22" spans="1:10" ht="14.25" customHeight="1">
      <c r="A22" s="86" t="s">
        <v>18</v>
      </c>
      <c r="G22" s="2"/>
      <c r="H22" s="2"/>
      <c r="J22" s="2"/>
    </row>
    <row r="23" spans="1:10" ht="14.25" customHeight="1">
      <c r="A23" s="86" t="s">
        <v>19</v>
      </c>
      <c r="G23" s="2"/>
      <c r="H23" s="2"/>
      <c r="J23" s="2"/>
    </row>
    <row r="24" spans="7:10" ht="11.25">
      <c r="G24" s="2"/>
      <c r="H24" s="2"/>
      <c r="J24" s="2"/>
    </row>
    <row r="25" spans="7:10" ht="11.25">
      <c r="G25" s="2"/>
      <c r="H25" s="2"/>
      <c r="J25" s="2"/>
    </row>
    <row r="26" spans="7:10" ht="11.25">
      <c r="G26" s="2"/>
      <c r="H26" s="2"/>
      <c r="J26" s="2"/>
    </row>
    <row r="27" spans="7:10" ht="11.25">
      <c r="G27" s="2"/>
      <c r="H27" s="2"/>
      <c r="J27" s="2"/>
    </row>
    <row r="28" spans="7:10" ht="11.25">
      <c r="G28" s="2"/>
      <c r="H28" s="2"/>
      <c r="J28" s="2"/>
    </row>
    <row r="29" spans="7:10" ht="11.25">
      <c r="G29" s="2"/>
      <c r="H29" s="2"/>
      <c r="J29" s="2"/>
    </row>
    <row r="30" spans="7:10" ht="11.25">
      <c r="G30" s="2"/>
      <c r="H30" s="2"/>
      <c r="J30" s="2"/>
    </row>
    <row r="31" spans="7:10" ht="11.25">
      <c r="G31" s="2"/>
      <c r="H31" s="2"/>
      <c r="J31" s="2"/>
    </row>
    <row r="32" spans="7:10" ht="11.25">
      <c r="G32" s="2"/>
      <c r="H32" s="2"/>
      <c r="J32" s="2"/>
    </row>
    <row r="33" spans="7:10" ht="11.25">
      <c r="G33" s="2"/>
      <c r="H33" s="2"/>
      <c r="J33" s="2"/>
    </row>
    <row r="34" spans="7:10" ht="11.25">
      <c r="G34" s="2"/>
      <c r="H34" s="2"/>
      <c r="J34" s="2"/>
    </row>
    <row r="35" spans="9:12" ht="11.25">
      <c r="I35" s="2"/>
      <c r="J35" s="2"/>
      <c r="K35" s="2"/>
      <c r="L35" s="2"/>
    </row>
    <row r="36" spans="9:12" ht="11.25">
      <c r="I36" s="2"/>
      <c r="J36" s="2"/>
      <c r="K36" s="2"/>
      <c r="L36" s="2"/>
    </row>
    <row r="37" spans="9:12" ht="11.25">
      <c r="I37" s="2"/>
      <c r="J37" s="2"/>
      <c r="K37" s="2"/>
      <c r="L37" s="2"/>
    </row>
    <row r="38" spans="9:12" ht="11.25">
      <c r="I38" s="2"/>
      <c r="J38" s="2"/>
      <c r="K38" s="2"/>
      <c r="L38" s="2"/>
    </row>
    <row r="39" spans="9:12" ht="11.25">
      <c r="I39" s="2"/>
      <c r="J39" s="2"/>
      <c r="K39" s="2"/>
      <c r="L39" s="2"/>
    </row>
    <row r="40" spans="9:12" ht="11.25">
      <c r="I40" s="2"/>
      <c r="J40" s="2"/>
      <c r="K40" s="2"/>
      <c r="L40" s="2"/>
    </row>
    <row r="41" spans="9:12" ht="11.25">
      <c r="I41" s="2"/>
      <c r="J41" s="2"/>
      <c r="K41" s="2"/>
      <c r="L41" s="2"/>
    </row>
    <row r="42" spans="9:12" ht="11.25">
      <c r="I42" s="2"/>
      <c r="J42" s="2"/>
      <c r="K42" s="2"/>
      <c r="L42" s="2"/>
    </row>
    <row r="43" spans="9:12" ht="11.25">
      <c r="I43" s="2"/>
      <c r="J43" s="2"/>
      <c r="K43" s="2"/>
      <c r="L43" s="2"/>
    </row>
    <row r="44" spans="9:12" ht="11.25">
      <c r="I44" s="2"/>
      <c r="J44" s="2"/>
      <c r="K44" s="2"/>
      <c r="L44" s="2"/>
    </row>
    <row r="45" spans="9:12" ht="11.25">
      <c r="I45" s="2"/>
      <c r="J45" s="2"/>
      <c r="K45" s="2"/>
      <c r="L45" s="2"/>
    </row>
    <row r="46" spans="9:12" ht="11.25">
      <c r="I46" s="2"/>
      <c r="J46" s="2"/>
      <c r="K46" s="2"/>
      <c r="L46" s="2"/>
    </row>
    <row r="47" spans="9:12" ht="11.25">
      <c r="I47" s="2"/>
      <c r="J47" s="2"/>
      <c r="K47" s="2"/>
      <c r="L47" s="2"/>
    </row>
    <row r="48" spans="9:12" ht="11.25">
      <c r="I48" s="2"/>
      <c r="J48" s="2"/>
      <c r="K48" s="2"/>
      <c r="L48" s="2"/>
    </row>
    <row r="49" spans="9:12" ht="11.25">
      <c r="I49" s="2"/>
      <c r="J49" s="2"/>
      <c r="K49" s="2"/>
      <c r="L49" s="2"/>
    </row>
    <row r="50" spans="9:12" ht="11.25">
      <c r="I50" s="2"/>
      <c r="J50" s="2"/>
      <c r="K50" s="2"/>
      <c r="L50" s="2"/>
    </row>
  </sheetData>
  <mergeCells count="2">
    <mergeCell ref="D4:E4"/>
    <mergeCell ref="B4:C4"/>
  </mergeCells>
  <printOptions/>
  <pageMargins left="0.75" right="0.75" top="1" bottom="1" header="0.5" footer="0.5"/>
  <pageSetup horizontalDpi="600" verticalDpi="600" orientation="portrait" paperSize="9" scale="89" r:id="rId1"/>
  <headerFooter alignWithMargins="0">
    <oddHeader>&amp;L&amp;F
&amp;A</oddHeader>
  </headerFooter>
</worksheet>
</file>

<file path=xl/worksheets/sheet19.xml><?xml version="1.0" encoding="utf-8"?>
<worksheet xmlns="http://schemas.openxmlformats.org/spreadsheetml/2006/main" xmlns:r="http://schemas.openxmlformats.org/officeDocument/2006/relationships">
  <dimension ref="A1:N48"/>
  <sheetViews>
    <sheetView workbookViewId="0" topLeftCell="A1">
      <selection activeCell="A1" sqref="A1"/>
    </sheetView>
  </sheetViews>
  <sheetFormatPr defaultColWidth="9.140625" defaultRowHeight="12.75"/>
  <cols>
    <col min="1" max="1" width="10.7109375" style="2" customWidth="1"/>
    <col min="2" max="16384" width="9.140625" style="2" customWidth="1"/>
  </cols>
  <sheetData>
    <row r="1" spans="1:7" s="100" customFormat="1" ht="11.25">
      <c r="A1" s="100">
        <v>1.19</v>
      </c>
      <c r="B1" s="100" t="s">
        <v>181</v>
      </c>
      <c r="G1" s="368"/>
    </row>
    <row r="2" ht="11.25">
      <c r="A2" s="24"/>
    </row>
    <row r="3" ht="11.25">
      <c r="B3" s="24"/>
    </row>
    <row r="4" ht="11.25"/>
    <row r="5" ht="11.25"/>
    <row r="6" ht="11.25"/>
    <row r="7" ht="11.25"/>
    <row r="8" ht="11.25"/>
    <row r="9" ht="11.25"/>
    <row r="10" ht="11.25"/>
    <row r="11" ht="11.25"/>
    <row r="12" ht="11.25"/>
    <row r="13" ht="11.25" customHeight="1"/>
    <row r="14" ht="11.25" customHeight="1"/>
    <row r="15" ht="11.25" customHeight="1"/>
    <row r="16" ht="11.25" customHeight="1"/>
    <row r="17" ht="11.25" customHeight="1"/>
    <row r="18" ht="11.25" customHeight="1"/>
    <row r="19" spans="10:13" ht="11.25" customHeight="1">
      <c r="J19" s="23"/>
      <c r="K19" s="23"/>
      <c r="L19" s="23"/>
      <c r="M19" s="23"/>
    </row>
    <row r="20" spans="10:13" ht="11.25" customHeight="1">
      <c r="J20" s="23"/>
      <c r="K20" s="23"/>
      <c r="L20" s="23"/>
      <c r="M20" s="23"/>
    </row>
    <row r="21" spans="10:13" ht="11.25" customHeight="1">
      <c r="J21" s="23"/>
      <c r="K21" s="23"/>
      <c r="L21" s="23"/>
      <c r="M21" s="23"/>
    </row>
    <row r="22" ht="11.25">
      <c r="H22" s="4" t="s">
        <v>520</v>
      </c>
    </row>
    <row r="23" ht="11.25">
      <c r="I23" s="24"/>
    </row>
    <row r="24" s="25" customFormat="1" ht="11.25">
      <c r="A24" s="734" t="s">
        <v>182</v>
      </c>
    </row>
    <row r="25" spans="1:12" s="31" customFormat="1" ht="11.25">
      <c r="A25" s="1" t="s">
        <v>81</v>
      </c>
      <c r="B25" s="2"/>
      <c r="C25" s="2"/>
      <c r="D25" s="2"/>
      <c r="E25" s="2"/>
      <c r="F25" s="2"/>
      <c r="G25" s="2"/>
      <c r="H25" s="2"/>
      <c r="I25" s="2"/>
      <c r="J25" s="2"/>
      <c r="K25" s="2"/>
      <c r="L25" s="2"/>
    </row>
    <row r="26" spans="1:13" s="31" customFormat="1" ht="11.25">
      <c r="A26" s="2" t="s">
        <v>186</v>
      </c>
      <c r="B26" s="2">
        <v>1996</v>
      </c>
      <c r="C26" s="2">
        <v>1997</v>
      </c>
      <c r="D26" s="2">
        <v>1998</v>
      </c>
      <c r="E26" s="2">
        <v>1999</v>
      </c>
      <c r="F26" s="2">
        <v>2000</v>
      </c>
      <c r="G26" s="2">
        <v>2001</v>
      </c>
      <c r="H26" s="2">
        <v>2002</v>
      </c>
      <c r="I26" s="2">
        <v>2003</v>
      </c>
      <c r="J26" s="2">
        <v>2004</v>
      </c>
      <c r="K26" s="2">
        <v>2005</v>
      </c>
      <c r="L26" s="2">
        <v>2006</v>
      </c>
      <c r="M26" s="31">
        <v>2007</v>
      </c>
    </row>
    <row r="27" spans="1:13" s="31" customFormat="1" ht="11.25">
      <c r="A27" s="2" t="s">
        <v>30</v>
      </c>
      <c r="B27" s="7">
        <v>100</v>
      </c>
      <c r="C27" s="7">
        <v>107.3</v>
      </c>
      <c r="D27" s="7">
        <v>112.3</v>
      </c>
      <c r="E27" s="7">
        <v>115.6</v>
      </c>
      <c r="F27" s="7">
        <v>119.7</v>
      </c>
      <c r="G27" s="7">
        <v>123.5</v>
      </c>
      <c r="H27" s="7">
        <v>126.6</v>
      </c>
      <c r="I27" s="7">
        <v>129.3</v>
      </c>
      <c r="J27" s="7">
        <v>132.3</v>
      </c>
      <c r="K27" s="7">
        <v>135.3</v>
      </c>
      <c r="L27" s="7">
        <v>138.4</v>
      </c>
      <c r="M27" s="31">
        <v>141.7</v>
      </c>
    </row>
    <row r="28" spans="1:13" s="31" customFormat="1" ht="11.25">
      <c r="A28" s="31" t="s">
        <v>450</v>
      </c>
      <c r="B28" s="127">
        <v>100</v>
      </c>
      <c r="C28" s="127">
        <v>102.6</v>
      </c>
      <c r="D28" s="127">
        <v>104.7</v>
      </c>
      <c r="E28" s="127">
        <v>106.4</v>
      </c>
      <c r="F28" s="127">
        <v>109</v>
      </c>
      <c r="G28" s="127">
        <v>111.7</v>
      </c>
      <c r="H28" s="127">
        <v>114.1</v>
      </c>
      <c r="I28" s="127">
        <v>116.3</v>
      </c>
      <c r="J28" s="127">
        <v>118.8</v>
      </c>
      <c r="K28" s="127">
        <v>121.4</v>
      </c>
      <c r="L28" s="127">
        <v>124.1</v>
      </c>
      <c r="M28" s="31">
        <v>126.9</v>
      </c>
    </row>
    <row r="29" spans="1:14" s="31" customFormat="1" ht="11.25">
      <c r="A29" s="2" t="s">
        <v>628</v>
      </c>
      <c r="B29" s="7">
        <v>100</v>
      </c>
      <c r="C29" s="7">
        <v>101.2</v>
      </c>
      <c r="D29" s="7">
        <v>103.4</v>
      </c>
      <c r="E29" s="7">
        <v>106</v>
      </c>
      <c r="F29" s="7">
        <v>111.5</v>
      </c>
      <c r="G29" s="7">
        <v>116</v>
      </c>
      <c r="H29" s="7">
        <v>121.4</v>
      </c>
      <c r="I29" s="7">
        <v>126.3</v>
      </c>
      <c r="J29" s="7">
        <v>129.2</v>
      </c>
      <c r="K29" s="7">
        <v>132.1</v>
      </c>
      <c r="L29" s="7">
        <v>135.6</v>
      </c>
      <c r="M29" s="31">
        <v>139.5</v>
      </c>
      <c r="N29" s="782"/>
    </row>
    <row r="30" s="25" customFormat="1" ht="11.25"/>
    <row r="37" spans="7:12" ht="11.25">
      <c r="G37" s="7"/>
      <c r="H37" s="7"/>
      <c r="I37" s="7"/>
      <c r="J37" s="7"/>
      <c r="K37" s="7"/>
      <c r="L37" s="7"/>
    </row>
    <row r="38" spans="7:12" ht="11.25">
      <c r="G38" s="7"/>
      <c r="H38" s="7"/>
      <c r="I38" s="7"/>
      <c r="J38" s="7"/>
      <c r="K38" s="7"/>
      <c r="L38" s="7"/>
    </row>
    <row r="39" spans="7:12" ht="11.25">
      <c r="G39" s="7"/>
      <c r="H39" s="7"/>
      <c r="I39" s="7"/>
      <c r="J39" s="7"/>
      <c r="K39" s="7"/>
      <c r="L39" s="7"/>
    </row>
    <row r="40" spans="7:12" ht="11.25">
      <c r="G40" s="7"/>
      <c r="H40" s="7"/>
      <c r="I40" s="7"/>
      <c r="J40" s="7"/>
      <c r="K40" s="7"/>
      <c r="L40" s="7"/>
    </row>
    <row r="41" spans="7:12" ht="11.25">
      <c r="G41" s="7"/>
      <c r="H41" s="7"/>
      <c r="I41" s="7"/>
      <c r="J41" s="7"/>
      <c r="K41" s="7"/>
      <c r="L41" s="7"/>
    </row>
    <row r="42" spans="7:12" ht="11.25">
      <c r="G42" s="7"/>
      <c r="H42" s="7"/>
      <c r="I42" s="7"/>
      <c r="J42" s="7"/>
      <c r="K42" s="7"/>
      <c r="L42" s="7"/>
    </row>
    <row r="43" spans="7:12" ht="11.25">
      <c r="G43" s="7"/>
      <c r="H43" s="7"/>
      <c r="I43" s="7"/>
      <c r="J43" s="7"/>
      <c r="K43" s="7"/>
      <c r="L43" s="7"/>
    </row>
    <row r="44" spans="7:12" ht="11.25">
      <c r="G44" s="7"/>
      <c r="H44" s="7"/>
      <c r="I44" s="7"/>
      <c r="J44" s="7"/>
      <c r="K44" s="7"/>
      <c r="L44" s="7"/>
    </row>
    <row r="45" spans="7:12" ht="11.25">
      <c r="G45" s="7"/>
      <c r="H45" s="7"/>
      <c r="I45" s="7"/>
      <c r="J45" s="7"/>
      <c r="K45" s="7"/>
      <c r="L45" s="7"/>
    </row>
    <row r="46" spans="7:12" ht="11.25">
      <c r="G46" s="7"/>
      <c r="H46" s="7"/>
      <c r="I46" s="7"/>
      <c r="J46" s="7"/>
      <c r="K46" s="7"/>
      <c r="L46" s="7"/>
    </row>
    <row r="47" spans="7:12" ht="11.25">
      <c r="G47" s="7"/>
      <c r="H47" s="7"/>
      <c r="I47" s="7"/>
      <c r="J47" s="7"/>
      <c r="K47" s="7"/>
      <c r="L47" s="7"/>
    </row>
    <row r="48" spans="7:12" ht="11.25">
      <c r="G48" s="7"/>
      <c r="H48" s="7"/>
      <c r="I48" s="7"/>
      <c r="J48" s="7"/>
      <c r="K48" s="7"/>
      <c r="L48" s="7"/>
    </row>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2.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13.140625" style="2" customWidth="1"/>
    <col min="2" max="3" width="10.00390625" style="2" bestFit="1" customWidth="1"/>
    <col min="4" max="4" width="13.28125" style="2" customWidth="1"/>
    <col min="5" max="5" width="9.140625" style="2" customWidth="1"/>
    <col min="6" max="6" width="9.8515625" style="2" customWidth="1"/>
    <col min="7" max="7" width="9.7109375" style="2" customWidth="1"/>
    <col min="8" max="9" width="9.140625" style="2" customWidth="1"/>
    <col min="10" max="11" width="9.7109375" style="2" customWidth="1"/>
    <col min="12" max="16384" width="9.140625" style="2" customWidth="1"/>
  </cols>
  <sheetData>
    <row r="1" spans="1:2" ht="11.25">
      <c r="A1" s="100">
        <v>1.2</v>
      </c>
      <c r="B1" s="1" t="s">
        <v>222</v>
      </c>
    </row>
    <row r="2" ht="11.25">
      <c r="A2" s="24"/>
    </row>
    <row r="3" spans="2:4" ht="11.25">
      <c r="B3" s="18" t="s">
        <v>456</v>
      </c>
      <c r="C3" s="18" t="s">
        <v>456</v>
      </c>
      <c r="D3" s="4" t="s">
        <v>457</v>
      </c>
    </row>
    <row r="4" spans="1:4" ht="11.25">
      <c r="A4" s="19" t="s">
        <v>548</v>
      </c>
      <c r="B4" s="76" t="s">
        <v>551</v>
      </c>
      <c r="C4" s="76" t="s">
        <v>554</v>
      </c>
      <c r="D4" s="34" t="s">
        <v>455</v>
      </c>
    </row>
    <row r="5" spans="1:4" ht="13.5" customHeight="1">
      <c r="A5" s="20" t="s">
        <v>425</v>
      </c>
      <c r="B5" s="399">
        <v>220.0694</v>
      </c>
      <c r="C5" s="399">
        <v>224.1545</v>
      </c>
      <c r="D5" s="399">
        <v>101.85627806501041</v>
      </c>
    </row>
    <row r="6" spans="1:4" ht="13.5" customHeight="1">
      <c r="A6" s="20" t="s">
        <v>532</v>
      </c>
      <c r="B6" s="399">
        <v>313.327</v>
      </c>
      <c r="C6" s="399">
        <v>318.6874</v>
      </c>
      <c r="D6" s="399">
        <v>101.71080053745769</v>
      </c>
    </row>
    <row r="7" spans="1:4" ht="13.5" customHeight="1">
      <c r="A7" s="20" t="s">
        <v>437</v>
      </c>
      <c r="B7" s="399">
        <v>534.324</v>
      </c>
      <c r="C7" s="399">
        <v>543.116</v>
      </c>
      <c r="D7" s="399">
        <v>101.6454435885343</v>
      </c>
    </row>
    <row r="8" spans="1:4" ht="13.5" customHeight="1">
      <c r="A8" s="20" t="s">
        <v>424</v>
      </c>
      <c r="B8" s="399">
        <v>316.622</v>
      </c>
      <c r="C8" s="399">
        <v>320.491</v>
      </c>
      <c r="D8" s="399">
        <v>101.22196183461666</v>
      </c>
    </row>
    <row r="9" spans="1:4" ht="13.5" customHeight="1">
      <c r="A9" s="20" t="s">
        <v>531</v>
      </c>
      <c r="B9" s="399">
        <v>167.041</v>
      </c>
      <c r="C9" s="399">
        <v>168.73</v>
      </c>
      <c r="D9" s="399">
        <v>101.01112900425645</v>
      </c>
    </row>
    <row r="10" spans="1:4" ht="13.5" customHeight="1">
      <c r="A10" s="20" t="s">
        <v>459</v>
      </c>
      <c r="B10" s="399">
        <v>2322.2</v>
      </c>
      <c r="C10" s="399">
        <v>2344.37</v>
      </c>
      <c r="D10" s="399">
        <v>100.9546981310826</v>
      </c>
    </row>
    <row r="11" spans="1:4" ht="13.5" customHeight="1">
      <c r="A11" s="20" t="s">
        <v>429</v>
      </c>
      <c r="B11" s="399">
        <v>1791.953</v>
      </c>
      <c r="C11" s="399">
        <v>1805.839</v>
      </c>
      <c r="D11" s="399">
        <v>100.77490871691388</v>
      </c>
    </row>
    <row r="12" spans="1:4" ht="13.5" customHeight="1">
      <c r="A12" s="20" t="s">
        <v>533</v>
      </c>
      <c r="B12" s="399">
        <v>1912.656</v>
      </c>
      <c r="C12" s="399">
        <v>1922.1671000000001</v>
      </c>
      <c r="D12" s="399">
        <v>100.49727185651787</v>
      </c>
    </row>
    <row r="13" spans="1:4" ht="13.5" customHeight="1">
      <c r="A13" s="20" t="s">
        <v>430</v>
      </c>
      <c r="B13" s="399">
        <v>1479.9811000000002</v>
      </c>
      <c r="C13" s="399">
        <v>1477.6053</v>
      </c>
      <c r="D13" s="399">
        <v>99.83947092297326</v>
      </c>
    </row>
    <row r="14" spans="1:4" ht="13.5" customHeight="1">
      <c r="A14" s="21" t="s">
        <v>30</v>
      </c>
      <c r="B14" s="596">
        <v>11621.7113</v>
      </c>
      <c r="C14" s="596">
        <v>11598.8566</v>
      </c>
      <c r="D14" s="596">
        <v>99.80334479656192</v>
      </c>
    </row>
    <row r="15" spans="1:4" ht="13.5" customHeight="1">
      <c r="A15" s="20" t="s">
        <v>547</v>
      </c>
      <c r="B15" s="399">
        <v>30.4539</v>
      </c>
      <c r="C15" s="399">
        <v>30.1256</v>
      </c>
      <c r="D15" s="399">
        <v>98.92197715235159</v>
      </c>
    </row>
    <row r="16" spans="1:4" ht="13.5" customHeight="1">
      <c r="A16" s="20" t="s">
        <v>529</v>
      </c>
      <c r="B16" s="399">
        <v>257.8972</v>
      </c>
      <c r="C16" s="399">
        <v>254.614</v>
      </c>
      <c r="D16" s="399">
        <v>98.72693460805313</v>
      </c>
    </row>
    <row r="17" spans="1:4" ht="13.5" customHeight="1">
      <c r="A17" s="20" t="s">
        <v>428</v>
      </c>
      <c r="B17" s="399">
        <v>980.954</v>
      </c>
      <c r="C17" s="399">
        <v>964.244</v>
      </c>
      <c r="D17" s="399">
        <v>98.29655620956743</v>
      </c>
    </row>
    <row r="18" spans="1:4" ht="13.5" customHeight="1">
      <c r="A18" s="20" t="s">
        <v>427</v>
      </c>
      <c r="B18" s="399">
        <v>213.9845</v>
      </c>
      <c r="C18" s="399">
        <v>210.07739999999998</v>
      </c>
      <c r="D18" s="399">
        <v>98.17412008813722</v>
      </c>
    </row>
    <row r="19" spans="1:4" ht="13.5" customHeight="1">
      <c r="A19" s="20" t="s">
        <v>543</v>
      </c>
      <c r="B19" s="399">
        <v>23.721400000000003</v>
      </c>
      <c r="C19" s="399">
        <v>23.2105</v>
      </c>
      <c r="D19" s="399">
        <v>97.84624853507802</v>
      </c>
    </row>
    <row r="20" spans="1:4" ht="13.5" customHeight="1">
      <c r="A20" s="20" t="s">
        <v>452</v>
      </c>
      <c r="B20" s="399">
        <v>25.2382</v>
      </c>
      <c r="C20" s="399">
        <v>24.608900000000002</v>
      </c>
      <c r="D20" s="399">
        <v>97.50655751994994</v>
      </c>
    </row>
    <row r="21" spans="1:4" ht="13.5" customHeight="1">
      <c r="A21" s="20" t="s">
        <v>454</v>
      </c>
      <c r="B21" s="399">
        <v>44.571400000000004</v>
      </c>
      <c r="C21" s="399">
        <v>43.4385</v>
      </c>
      <c r="D21" s="399">
        <v>97.45823555015099</v>
      </c>
    </row>
    <row r="22" spans="1:4" ht="13.5" customHeight="1">
      <c r="A22" s="20" t="s">
        <v>544</v>
      </c>
      <c r="B22" s="399">
        <v>16.0467</v>
      </c>
      <c r="C22" s="399">
        <v>15.572799999999999</v>
      </c>
      <c r="D22" s="399">
        <v>97.04674481357536</v>
      </c>
    </row>
    <row r="23" spans="1:4" ht="13.5" customHeight="1">
      <c r="A23" s="20" t="s">
        <v>530</v>
      </c>
      <c r="B23" s="399">
        <v>155.2775</v>
      </c>
      <c r="C23" s="399">
        <v>150.5263</v>
      </c>
      <c r="D23" s="399">
        <v>96.94018772842169</v>
      </c>
    </row>
    <row r="24" spans="1:4" ht="13.5" customHeight="1">
      <c r="A24" s="20" t="s">
        <v>534</v>
      </c>
      <c r="B24" s="399">
        <v>14.6309</v>
      </c>
      <c r="C24" s="399">
        <v>14.1671</v>
      </c>
      <c r="D24" s="399">
        <v>96.82999678762071</v>
      </c>
    </row>
    <row r="25" spans="1:4" ht="13.5" customHeight="1">
      <c r="A25" s="20" t="s">
        <v>453</v>
      </c>
      <c r="B25" s="399">
        <v>97.71839999999999</v>
      </c>
      <c r="C25" s="399">
        <v>94.4742</v>
      </c>
      <c r="D25" s="399">
        <v>96.68005206798311</v>
      </c>
    </row>
    <row r="26" spans="1:4" ht="13.5" customHeight="1">
      <c r="A26" s="20" t="s">
        <v>546</v>
      </c>
      <c r="B26" s="399">
        <v>272.1307</v>
      </c>
      <c r="C26" s="399">
        <v>261.5149</v>
      </c>
      <c r="D26" s="399">
        <v>96.0990068375233</v>
      </c>
    </row>
    <row r="27" spans="1:4" ht="13.5" customHeight="1">
      <c r="A27" s="20" t="s">
        <v>545</v>
      </c>
      <c r="B27" s="399">
        <v>5.0665</v>
      </c>
      <c r="C27" s="399">
        <v>4.8412</v>
      </c>
      <c r="D27" s="399">
        <v>95.55314319549986</v>
      </c>
    </row>
    <row r="28" spans="1:4" ht="13.5" customHeight="1">
      <c r="A28" s="20" t="s">
        <v>541</v>
      </c>
      <c r="B28" s="399">
        <v>13.233600000000001</v>
      </c>
      <c r="C28" s="399">
        <v>12.6216</v>
      </c>
      <c r="D28" s="399">
        <v>95.37540805223068</v>
      </c>
    </row>
    <row r="29" spans="1:4" ht="13.5" customHeight="1">
      <c r="A29" s="20" t="s">
        <v>540</v>
      </c>
      <c r="B29" s="399">
        <v>114.02069999999999</v>
      </c>
      <c r="C29" s="399">
        <v>107.8667</v>
      </c>
      <c r="D29" s="399">
        <v>94.60273441576837</v>
      </c>
    </row>
    <row r="30" spans="1:4" ht="13.5" customHeight="1">
      <c r="A30" s="20" t="s">
        <v>542</v>
      </c>
      <c r="B30" s="399">
        <v>89.901</v>
      </c>
      <c r="C30" s="399">
        <v>83.4519</v>
      </c>
      <c r="D30" s="399">
        <v>92.82644241999533</v>
      </c>
    </row>
    <row r="31" spans="1:4" ht="13.5" customHeight="1">
      <c r="A31" s="21" t="s">
        <v>628</v>
      </c>
      <c r="B31" s="596">
        <v>174.705</v>
      </c>
      <c r="C31" s="596">
        <v>150.4868</v>
      </c>
      <c r="D31" s="596">
        <v>86.13766062791561</v>
      </c>
    </row>
    <row r="32" spans="1:4" ht="13.5" customHeight="1">
      <c r="A32" s="20" t="s">
        <v>481</v>
      </c>
      <c r="B32" s="399">
        <v>33.8524</v>
      </c>
      <c r="C32" s="399">
        <v>27.703400000000002</v>
      </c>
      <c r="D32" s="399">
        <v>81.83585211092861</v>
      </c>
    </row>
    <row r="33" spans="1:4" ht="13.5" customHeight="1">
      <c r="A33" s="20"/>
      <c r="B33" s="428"/>
      <c r="C33" s="428"/>
      <c r="D33" s="399"/>
    </row>
    <row r="34" spans="1:4" ht="13.5" customHeight="1">
      <c r="A34" s="20" t="s">
        <v>461</v>
      </c>
      <c r="B34" s="399">
        <v>309.0964</v>
      </c>
      <c r="C34" s="399">
        <v>337.58070000000004</v>
      </c>
      <c r="D34" s="399">
        <v>109.21534511563384</v>
      </c>
    </row>
    <row r="35" spans="1:4" ht="13.5" customHeight="1">
      <c r="A35" s="20" t="s">
        <v>451</v>
      </c>
      <c r="B35" s="399">
        <v>267.8919</v>
      </c>
      <c r="C35" s="399">
        <v>266.8805</v>
      </c>
      <c r="D35" s="399">
        <v>99.62245965630166</v>
      </c>
    </row>
    <row r="36" spans="1:4" ht="13.5" customHeight="1">
      <c r="A36" s="20" t="s">
        <v>460</v>
      </c>
      <c r="B36" s="399">
        <v>13.305399999999999</v>
      </c>
      <c r="C36" s="399">
        <v>12.3495</v>
      </c>
      <c r="D36" s="399">
        <v>92.81569888917282</v>
      </c>
    </row>
    <row r="37" spans="1:4" ht="13.5" customHeight="1">
      <c r="A37" s="20" t="s">
        <v>31</v>
      </c>
      <c r="B37" s="399">
        <v>419.2321</v>
      </c>
      <c r="C37" s="399">
        <v>318.2886</v>
      </c>
      <c r="D37" s="399">
        <v>75.9218103766386</v>
      </c>
    </row>
    <row r="38" spans="1:4" ht="13.5" customHeight="1">
      <c r="A38" s="20" t="s">
        <v>33</v>
      </c>
      <c r="B38" s="399">
        <v>34.2116</v>
      </c>
      <c r="C38" s="398" t="s">
        <v>483</v>
      </c>
      <c r="D38" s="398" t="s">
        <v>483</v>
      </c>
    </row>
    <row r="39" spans="1:4" ht="13.5" customHeight="1">
      <c r="A39" s="22" t="s">
        <v>42</v>
      </c>
      <c r="B39" s="431">
        <v>5.0463000000000005</v>
      </c>
      <c r="C39" s="446" t="s">
        <v>483</v>
      </c>
      <c r="D39" s="446" t="s">
        <v>483</v>
      </c>
    </row>
    <row r="40" ht="13.5" customHeight="1">
      <c r="D40" s="32" t="s">
        <v>449</v>
      </c>
    </row>
    <row r="41" ht="11.25">
      <c r="B41" s="319"/>
    </row>
    <row r="42" ht="11.25">
      <c r="A42" s="33" t="s">
        <v>156</v>
      </c>
    </row>
  </sheetData>
  <printOptions/>
  <pageMargins left="0.75" right="0.75" top="1" bottom="1" header="0.5" footer="0.5"/>
  <pageSetup horizontalDpi="600" verticalDpi="600" orientation="landscape" paperSize="9" scale="80" r:id="rId1"/>
  <headerFooter alignWithMargins="0">
    <oddHeader>&amp;L&amp;F
&amp;A</oddHeader>
  </headerFooter>
</worksheet>
</file>

<file path=xl/worksheets/sheet20.xml><?xml version="1.0" encoding="utf-8"?>
<worksheet xmlns="http://schemas.openxmlformats.org/spreadsheetml/2006/main" xmlns:r="http://schemas.openxmlformats.org/officeDocument/2006/relationships">
  <dimension ref="A1:E40"/>
  <sheetViews>
    <sheetView workbookViewId="0" topLeftCell="A1">
      <selection activeCell="A1" sqref="A1"/>
    </sheetView>
  </sheetViews>
  <sheetFormatPr defaultColWidth="9.140625" defaultRowHeight="12.75"/>
  <cols>
    <col min="1" max="1" width="12.28125" style="2" customWidth="1"/>
    <col min="2" max="2" width="9.140625" style="2" customWidth="1"/>
    <col min="3" max="3" width="9.57421875" style="2" customWidth="1"/>
    <col min="4" max="4" width="10.00390625" style="2" customWidth="1"/>
    <col min="5" max="16384" width="9.140625" style="2" customWidth="1"/>
  </cols>
  <sheetData>
    <row r="1" spans="1:2" ht="11.25">
      <c r="A1" s="353" t="s">
        <v>505</v>
      </c>
      <c r="B1" s="1" t="s">
        <v>32</v>
      </c>
    </row>
    <row r="2" ht="11.25">
      <c r="A2" s="24"/>
    </row>
    <row r="3" spans="1:4" ht="11.25">
      <c r="A3" s="595"/>
      <c r="B3" s="595"/>
      <c r="C3" s="595"/>
      <c r="D3" s="597" t="s">
        <v>82</v>
      </c>
    </row>
    <row r="4" spans="1:4" ht="11.25">
      <c r="A4" s="27" t="s">
        <v>548</v>
      </c>
      <c r="B4" s="27">
        <v>2005</v>
      </c>
      <c r="C4" s="27">
        <v>2006</v>
      </c>
      <c r="D4" s="35">
        <v>2007</v>
      </c>
    </row>
    <row r="5" spans="1:4" ht="11.25">
      <c r="A5" s="20" t="s">
        <v>459</v>
      </c>
      <c r="B5" s="399">
        <v>112.84166666666668</v>
      </c>
      <c r="C5" s="399">
        <v>114.84166666666665</v>
      </c>
      <c r="D5" s="399">
        <v>117.45833333333333</v>
      </c>
    </row>
    <row r="6" spans="1:4" ht="11.25">
      <c r="A6" s="20" t="s">
        <v>531</v>
      </c>
      <c r="B6" s="399">
        <v>114.53333333333336</v>
      </c>
      <c r="C6" s="399">
        <v>116</v>
      </c>
      <c r="D6" s="399">
        <v>117.83333333333331</v>
      </c>
    </row>
    <row r="7" spans="1:4" ht="11.25">
      <c r="A7" s="20" t="s">
        <v>532</v>
      </c>
      <c r="B7" s="399">
        <v>114.275</v>
      </c>
      <c r="C7" s="399">
        <v>115.99166666666666</v>
      </c>
      <c r="D7" s="399">
        <v>117.925</v>
      </c>
    </row>
    <row r="8" spans="1:4" ht="11.25">
      <c r="A8" s="20" t="s">
        <v>529</v>
      </c>
      <c r="B8" s="399">
        <v>114.675</v>
      </c>
      <c r="C8" s="399">
        <v>116.6</v>
      </c>
      <c r="D8" s="399">
        <v>119.18333333333335</v>
      </c>
    </row>
    <row r="9" spans="1:4" ht="11.25">
      <c r="A9" s="20" t="s">
        <v>429</v>
      </c>
      <c r="B9" s="399">
        <v>115.40833333333332</v>
      </c>
      <c r="C9" s="399">
        <v>117.63333333333331</v>
      </c>
      <c r="D9" s="399">
        <v>119.50833333333334</v>
      </c>
    </row>
    <row r="10" spans="1:4" ht="11.25">
      <c r="A10" s="20" t="s">
        <v>424</v>
      </c>
      <c r="B10" s="399">
        <v>117.30833333333335</v>
      </c>
      <c r="C10" s="399">
        <v>120.04166666666667</v>
      </c>
      <c r="D10" s="399">
        <v>122.21666666666664</v>
      </c>
    </row>
    <row r="11" spans="1:4" ht="11.25">
      <c r="A11" s="20" t="s">
        <v>425</v>
      </c>
      <c r="B11" s="399">
        <v>118.675</v>
      </c>
      <c r="C11" s="399">
        <v>120.88333333333333</v>
      </c>
      <c r="D11" s="399">
        <v>122.89166666666665</v>
      </c>
    </row>
    <row r="12" spans="1:4" ht="11.25">
      <c r="A12" s="21" t="s">
        <v>450</v>
      </c>
      <c r="B12" s="596">
        <v>121.4</v>
      </c>
      <c r="C12" s="596">
        <v>124.06666666666666</v>
      </c>
      <c r="D12" s="596">
        <v>126.90833333333335</v>
      </c>
    </row>
    <row r="13" spans="1:4" ht="11.25">
      <c r="A13" s="20" t="s">
        <v>430</v>
      </c>
      <c r="B13" s="399">
        <v>122.29166666666669</v>
      </c>
      <c r="C13" s="399">
        <v>125.00833333333333</v>
      </c>
      <c r="D13" s="399">
        <v>127.55</v>
      </c>
    </row>
    <row r="14" spans="1:4" ht="11.25">
      <c r="A14" s="20" t="s">
        <v>437</v>
      </c>
      <c r="B14" s="399">
        <v>124.325</v>
      </c>
      <c r="C14" s="399">
        <v>126.38333333333333</v>
      </c>
      <c r="D14" s="399">
        <v>128.375</v>
      </c>
    </row>
    <row r="15" spans="1:4" ht="11.25">
      <c r="A15" s="20" t="s">
        <v>481</v>
      </c>
      <c r="B15" s="399">
        <v>123.16666666666664</v>
      </c>
      <c r="C15" s="399">
        <v>126.81666666666666</v>
      </c>
      <c r="D15" s="399">
        <v>130.1833333333333</v>
      </c>
    </row>
    <row r="16" spans="1:4" ht="11.25">
      <c r="A16" s="20" t="s">
        <v>545</v>
      </c>
      <c r="B16" s="399">
        <v>128.26666666666665</v>
      </c>
      <c r="C16" s="399">
        <v>131.575</v>
      </c>
      <c r="D16" s="399">
        <v>132.49166666666667</v>
      </c>
    </row>
    <row r="17" spans="1:4" ht="11.25">
      <c r="A17" s="20" t="s">
        <v>534</v>
      </c>
      <c r="B17" s="399">
        <v>127.05</v>
      </c>
      <c r="C17" s="399">
        <v>129.9</v>
      </c>
      <c r="D17" s="399">
        <v>132.71666666666667</v>
      </c>
    </row>
    <row r="18" spans="1:4" ht="11.25">
      <c r="A18" s="20" t="s">
        <v>530</v>
      </c>
      <c r="B18" s="399">
        <v>128.00833333333335</v>
      </c>
      <c r="C18" s="399">
        <v>131.90833333333333</v>
      </c>
      <c r="D18" s="399">
        <v>135.10833333333332</v>
      </c>
    </row>
    <row r="19" spans="1:4" ht="11.25">
      <c r="A19" s="20" t="s">
        <v>428</v>
      </c>
      <c r="B19" s="399">
        <v>128.33333333333334</v>
      </c>
      <c r="C19" s="399">
        <v>132.925</v>
      </c>
      <c r="D19" s="399">
        <v>136.675</v>
      </c>
    </row>
    <row r="20" spans="1:4" ht="11.25">
      <c r="A20" s="20" t="s">
        <v>543</v>
      </c>
      <c r="B20" s="399">
        <v>124.78333333333335</v>
      </c>
      <c r="C20" s="399">
        <v>129.53333333333333</v>
      </c>
      <c r="D20" s="399">
        <v>137.04166666666666</v>
      </c>
    </row>
    <row r="21" spans="1:5" ht="11.25">
      <c r="A21" s="21" t="s">
        <v>628</v>
      </c>
      <c r="B21" s="596">
        <v>132.05</v>
      </c>
      <c r="C21" s="596">
        <v>135.6</v>
      </c>
      <c r="D21" s="596">
        <v>139.5</v>
      </c>
      <c r="E21" s="99"/>
    </row>
    <row r="22" spans="1:4" ht="11.25">
      <c r="A22" s="21" t="s">
        <v>30</v>
      </c>
      <c r="B22" s="596">
        <v>135.28333333333333</v>
      </c>
      <c r="C22" s="596">
        <v>138.39166666666668</v>
      </c>
      <c r="D22" s="596">
        <v>141.66666666666666</v>
      </c>
    </row>
    <row r="23" spans="1:4" ht="11.25">
      <c r="A23" s="20" t="s">
        <v>540</v>
      </c>
      <c r="B23" s="399">
        <v>138.425</v>
      </c>
      <c r="C23" s="399">
        <v>141.3083333333333</v>
      </c>
      <c r="D23" s="399">
        <v>145.48333333333335</v>
      </c>
    </row>
    <row r="24" spans="1:4" ht="11.25">
      <c r="A24" s="20" t="s">
        <v>427</v>
      </c>
      <c r="B24" s="399">
        <v>137.58333333333334</v>
      </c>
      <c r="C24" s="399">
        <v>142.15</v>
      </c>
      <c r="D24" s="399">
        <v>146.39166666666668</v>
      </c>
    </row>
    <row r="25" spans="1:4" ht="11.25">
      <c r="A25" s="20" t="s">
        <v>541</v>
      </c>
      <c r="B25" s="399">
        <v>151.625</v>
      </c>
      <c r="C25" s="399">
        <v>158.35833333333332</v>
      </c>
      <c r="D25" s="399">
        <v>169.05</v>
      </c>
    </row>
    <row r="26" spans="1:4" ht="11.25">
      <c r="A26" s="20" t="s">
        <v>544</v>
      </c>
      <c r="B26" s="399">
        <v>144.30833333333334</v>
      </c>
      <c r="C26" s="399">
        <v>153.8</v>
      </c>
      <c r="D26" s="399">
        <v>169.29166666666666</v>
      </c>
    </row>
    <row r="27" spans="1:4" ht="11.25">
      <c r="A27" s="20" t="s">
        <v>546</v>
      </c>
      <c r="B27" s="399">
        <v>173.55</v>
      </c>
      <c r="C27" s="399">
        <v>175.76666666666665</v>
      </c>
      <c r="D27" s="399">
        <v>180.33333333333334</v>
      </c>
    </row>
    <row r="28" spans="1:4" ht="11.25">
      <c r="A28" s="20" t="s">
        <v>547</v>
      </c>
      <c r="B28" s="399">
        <v>177.01666666666665</v>
      </c>
      <c r="C28" s="399">
        <v>181.5333333333333</v>
      </c>
      <c r="D28" s="399">
        <v>188.325</v>
      </c>
    </row>
    <row r="29" spans="1:4" ht="11.25">
      <c r="A29" s="20" t="s">
        <v>454</v>
      </c>
      <c r="B29" s="399">
        <v>186.1833333333333</v>
      </c>
      <c r="C29" s="399">
        <v>194.11666666666667</v>
      </c>
      <c r="D29" s="399">
        <v>197.79166666666666</v>
      </c>
    </row>
    <row r="30" spans="1:4" ht="11.25">
      <c r="A30" s="20" t="s">
        <v>542</v>
      </c>
      <c r="B30" s="399">
        <v>217.25</v>
      </c>
      <c r="C30" s="399">
        <v>225.99166666666665</v>
      </c>
      <c r="D30" s="399">
        <v>243.9416666666667</v>
      </c>
    </row>
    <row r="31" spans="1:4" ht="11.25">
      <c r="A31" s="20" t="s">
        <v>452</v>
      </c>
      <c r="B31" s="399">
        <v>972.125</v>
      </c>
      <c r="C31" s="399">
        <v>1044.2416666666668</v>
      </c>
      <c r="D31" s="399">
        <v>1123.2916666666667</v>
      </c>
    </row>
    <row r="32" spans="1:4" ht="11.25">
      <c r="A32" s="20" t="s">
        <v>453</v>
      </c>
      <c r="B32" s="399">
        <v>1995.9916666666666</v>
      </c>
      <c r="C32" s="399">
        <v>2127.8416666666667</v>
      </c>
      <c r="D32" s="399">
        <v>2232.266666666667</v>
      </c>
    </row>
    <row r="33" spans="1:4" ht="11.25">
      <c r="A33" s="20" t="s">
        <v>533</v>
      </c>
      <c r="B33" s="399">
        <v>113.5</v>
      </c>
      <c r="C33" s="398" t="s">
        <v>483</v>
      </c>
      <c r="D33" s="398" t="s">
        <v>483</v>
      </c>
    </row>
    <row r="34" spans="1:4" ht="11.25">
      <c r="A34" s="20"/>
      <c r="B34" s="399"/>
      <c r="C34" s="398"/>
      <c r="D34" s="398"/>
    </row>
    <row r="35" spans="1:4" ht="11.25">
      <c r="A35" s="20" t="s">
        <v>451</v>
      </c>
      <c r="B35" s="399">
        <v>118.6</v>
      </c>
      <c r="C35" s="399">
        <v>121.5166666666667</v>
      </c>
      <c r="D35" s="399">
        <v>122.41666666666663</v>
      </c>
    </row>
    <row r="36" spans="1:4" ht="11.25">
      <c r="A36" s="20" t="s">
        <v>460</v>
      </c>
      <c r="B36" s="399">
        <v>129.875</v>
      </c>
      <c r="C36" s="399">
        <v>135.9166666666667</v>
      </c>
      <c r="D36" s="399">
        <v>140.86666666666665</v>
      </c>
    </row>
    <row r="37" spans="1:4" ht="11.25">
      <c r="A37" s="22" t="s">
        <v>31</v>
      </c>
      <c r="B37" s="431">
        <v>2869.375</v>
      </c>
      <c r="C37" s="431">
        <v>3135.525</v>
      </c>
      <c r="D37" s="431">
        <v>3410.2083333333326</v>
      </c>
    </row>
    <row r="38" ht="11.25">
      <c r="D38" s="4" t="s">
        <v>653</v>
      </c>
    </row>
    <row r="39" ht="11.25">
      <c r="A39" s="33"/>
    </row>
    <row r="40" ht="11.25">
      <c r="A40" s="33"/>
    </row>
  </sheetData>
  <printOptions/>
  <pageMargins left="0.75" right="0.75" top="1" bottom="1" header="0.5" footer="0.5"/>
  <pageSetup horizontalDpi="600" verticalDpi="600" orientation="portrait" paperSize="9" scale="84" r:id="rId1"/>
</worksheet>
</file>

<file path=xl/worksheets/sheet21.xml><?xml version="1.0" encoding="utf-8"?>
<worksheet xmlns="http://schemas.openxmlformats.org/spreadsheetml/2006/main" xmlns:r="http://schemas.openxmlformats.org/officeDocument/2006/relationships">
  <dimension ref="A1:AB40"/>
  <sheetViews>
    <sheetView workbookViewId="0" topLeftCell="A1">
      <selection activeCell="A1" sqref="A1"/>
    </sheetView>
  </sheetViews>
  <sheetFormatPr defaultColWidth="9.140625" defaultRowHeight="12.75"/>
  <cols>
    <col min="1" max="1" width="8.28125" style="0" customWidth="1"/>
  </cols>
  <sheetData>
    <row r="1" spans="1:2" ht="12.75">
      <c r="A1" s="100">
        <v>1.21</v>
      </c>
      <c r="B1" s="1" t="s">
        <v>271</v>
      </c>
    </row>
    <row r="2" ht="12.75">
      <c r="A2" s="24"/>
    </row>
    <row r="4" spans="11:14" ht="12.75">
      <c r="K4" s="28"/>
      <c r="L4" s="28"/>
      <c r="M4" s="28"/>
      <c r="N4" s="28"/>
    </row>
    <row r="5" spans="11:14" ht="12.75">
      <c r="K5" s="28"/>
      <c r="L5" s="28"/>
      <c r="M5" s="28"/>
      <c r="N5" s="28"/>
    </row>
    <row r="7" spans="4:15" ht="12.75">
      <c r="D7" s="28"/>
      <c r="E7" s="28"/>
      <c r="F7" s="28"/>
      <c r="G7" s="28"/>
      <c r="H7" s="28"/>
      <c r="I7" s="28"/>
      <c r="J7" s="28"/>
      <c r="K7" s="39"/>
      <c r="L7" s="39"/>
      <c r="M7" s="39"/>
      <c r="N7" s="39"/>
      <c r="O7" s="39"/>
    </row>
    <row r="8" spans="5:15" ht="12.75">
      <c r="E8" s="28"/>
      <c r="F8" s="28"/>
      <c r="G8" s="28"/>
      <c r="H8" s="28"/>
      <c r="I8" s="28"/>
      <c r="J8" s="28"/>
      <c r="K8" s="39"/>
      <c r="L8" s="39"/>
      <c r="M8" s="39"/>
      <c r="N8" s="39"/>
      <c r="O8" s="39"/>
    </row>
    <row r="9" spans="5:15" ht="12.75" customHeight="1" hidden="1">
      <c r="E9" s="28"/>
      <c r="F9" s="28"/>
      <c r="G9" s="28"/>
      <c r="H9" s="28"/>
      <c r="I9" s="28"/>
      <c r="J9" s="28"/>
      <c r="K9" s="39"/>
      <c r="L9" s="39"/>
      <c r="M9" s="39"/>
      <c r="N9" s="39"/>
      <c r="O9" s="39"/>
    </row>
    <row r="10" spans="5:15" ht="12.75" customHeight="1" hidden="1">
      <c r="E10" s="28"/>
      <c r="F10" s="28"/>
      <c r="G10" s="28"/>
      <c r="H10" s="28"/>
      <c r="I10" s="28"/>
      <c r="J10" s="28"/>
      <c r="K10" s="39"/>
      <c r="L10" s="39"/>
      <c r="M10" s="39"/>
      <c r="N10" s="39"/>
      <c r="O10" s="39"/>
    </row>
    <row r="11" spans="5:15" ht="12.75" customHeight="1" hidden="1">
      <c r="E11" s="28"/>
      <c r="F11" s="28"/>
      <c r="G11" s="28"/>
      <c r="H11" s="28"/>
      <c r="I11" s="28"/>
      <c r="J11" s="28"/>
      <c r="K11" s="39"/>
      <c r="L11" s="39"/>
      <c r="M11" s="39"/>
      <c r="N11" s="39"/>
      <c r="O11" s="39"/>
    </row>
    <row r="12" spans="5:15" ht="12.75">
      <c r="E12" s="28"/>
      <c r="F12" s="28"/>
      <c r="G12" s="28"/>
      <c r="H12" s="28"/>
      <c r="I12" s="28"/>
      <c r="J12" s="28"/>
      <c r="K12" s="39"/>
      <c r="L12" s="39"/>
      <c r="M12" s="39"/>
      <c r="N12" s="39"/>
      <c r="O12" s="39"/>
    </row>
    <row r="13" spans="5:15" ht="12.75">
      <c r="E13" s="28"/>
      <c r="F13" s="28"/>
      <c r="G13" s="28"/>
      <c r="H13" s="28"/>
      <c r="I13" s="28"/>
      <c r="J13" s="28"/>
      <c r="K13" s="39"/>
      <c r="L13" s="39"/>
      <c r="M13" s="39"/>
      <c r="N13" s="39"/>
      <c r="O13" s="39"/>
    </row>
    <row r="14" spans="5:15" ht="12.75">
      <c r="E14" s="28"/>
      <c r="F14" s="28"/>
      <c r="G14" s="28"/>
      <c r="H14" s="28"/>
      <c r="I14" s="28"/>
      <c r="J14" s="28"/>
      <c r="K14" s="39"/>
      <c r="L14" s="39"/>
      <c r="M14" s="39"/>
      <c r="N14" s="39"/>
      <c r="O14" s="39"/>
    </row>
    <row r="15" spans="5:15" ht="12.75">
      <c r="E15" s="28"/>
      <c r="F15" s="28"/>
      <c r="G15" s="28"/>
      <c r="H15" s="28"/>
      <c r="I15" s="28"/>
      <c r="J15" s="28"/>
      <c r="K15" s="39"/>
      <c r="L15" s="39"/>
      <c r="M15" s="39"/>
      <c r="N15" s="39"/>
      <c r="O15" s="39"/>
    </row>
    <row r="16" spans="5:15" ht="12.75">
      <c r="E16" s="28"/>
      <c r="F16" s="28"/>
      <c r="G16" s="28"/>
      <c r="H16" s="28"/>
      <c r="I16" s="28"/>
      <c r="J16" s="28"/>
      <c r="K16" s="39"/>
      <c r="L16" s="39"/>
      <c r="M16" s="39"/>
      <c r="N16" s="39"/>
      <c r="O16" s="39"/>
    </row>
    <row r="17" spans="5:15" ht="12.75">
      <c r="E17" s="28"/>
      <c r="F17" s="28"/>
      <c r="G17" s="28"/>
      <c r="H17" s="28"/>
      <c r="I17" s="28"/>
      <c r="J17" s="28"/>
      <c r="K17" s="39"/>
      <c r="L17" s="39"/>
      <c r="M17" s="39"/>
      <c r="N17" s="39"/>
      <c r="O17" s="39"/>
    </row>
    <row r="18" spans="5:15" ht="12.75">
      <c r="E18" s="28"/>
      <c r="F18" s="28"/>
      <c r="G18" s="28"/>
      <c r="H18" s="28"/>
      <c r="I18" s="28"/>
      <c r="J18" s="28"/>
      <c r="K18" s="39"/>
      <c r="L18" s="39"/>
      <c r="M18" s="39"/>
      <c r="N18" s="39"/>
      <c r="O18" s="39"/>
    </row>
    <row r="19" spans="5:14" ht="12.75">
      <c r="E19" s="28"/>
      <c r="F19" s="28"/>
      <c r="G19" s="28"/>
      <c r="H19" s="28"/>
      <c r="I19" s="28"/>
      <c r="J19" s="328"/>
      <c r="K19" s="369"/>
      <c r="L19" s="28"/>
      <c r="M19" s="28"/>
      <c r="N19" s="28"/>
    </row>
    <row r="20" spans="5:10" ht="12.75">
      <c r="E20" s="28"/>
      <c r="F20" s="28"/>
      <c r="G20" s="28"/>
      <c r="H20" s="28"/>
      <c r="I20" s="28"/>
      <c r="J20" s="28"/>
    </row>
    <row r="21" spans="5:10" ht="12.75">
      <c r="E21" s="28"/>
      <c r="F21" s="28"/>
      <c r="G21" s="28"/>
      <c r="H21" s="28"/>
      <c r="I21" s="28"/>
      <c r="J21" s="28"/>
    </row>
    <row r="22" spans="8:10" ht="12.75">
      <c r="H22" s="4" t="s">
        <v>652</v>
      </c>
      <c r="J22" s="310"/>
    </row>
    <row r="23" s="502" customFormat="1" ht="12.75"/>
    <row r="24" spans="1:11" s="39" customFormat="1" ht="12.75">
      <c r="A24" s="2" t="s">
        <v>272</v>
      </c>
      <c r="B24"/>
      <c r="C24" s="28"/>
      <c r="K24"/>
    </row>
    <row r="25" spans="1:11" s="39" customFormat="1" ht="12.75">
      <c r="A25" s="172" t="s">
        <v>550</v>
      </c>
      <c r="B25" s="371" t="s">
        <v>270</v>
      </c>
      <c r="C25" s="371" t="s">
        <v>628</v>
      </c>
      <c r="K25"/>
    </row>
    <row r="26" spans="1:11" s="39" customFormat="1" ht="12.75">
      <c r="A26" s="177">
        <v>1996</v>
      </c>
      <c r="B26" s="28">
        <v>100</v>
      </c>
      <c r="C26" s="2">
        <v>103.3</v>
      </c>
      <c r="K26"/>
    </row>
    <row r="27" spans="1:11" s="39" customFormat="1" ht="12.75">
      <c r="A27" s="177">
        <v>1997</v>
      </c>
      <c r="B27" s="28">
        <v>100</v>
      </c>
      <c r="C27" s="2">
        <v>113</v>
      </c>
      <c r="K27"/>
    </row>
    <row r="28" spans="1:23" s="39" customFormat="1" ht="12.75">
      <c r="A28" s="177">
        <v>1998</v>
      </c>
      <c r="B28" s="28">
        <v>100</v>
      </c>
      <c r="C28" s="2">
        <v>108.1</v>
      </c>
      <c r="E28" s="2"/>
      <c r="G28" s="2"/>
      <c r="H28" s="2"/>
      <c r="I28" s="2"/>
      <c r="J28" s="2"/>
      <c r="K28"/>
      <c r="L28" s="2"/>
      <c r="M28" s="2"/>
      <c r="N28" s="2"/>
      <c r="O28" s="2"/>
      <c r="P28" s="2"/>
      <c r="Q28" s="2"/>
      <c r="R28" s="2"/>
      <c r="S28" s="2"/>
      <c r="T28" s="2"/>
      <c r="U28" s="2"/>
      <c r="V28" s="2"/>
      <c r="W28" s="2"/>
    </row>
    <row r="29" spans="1:11" s="39" customFormat="1" ht="12.75">
      <c r="A29" s="177">
        <v>1999</v>
      </c>
      <c r="B29" s="28">
        <v>100</v>
      </c>
      <c r="C29" s="2">
        <v>111.6</v>
      </c>
      <c r="K29"/>
    </row>
    <row r="30" spans="1:11" s="39" customFormat="1" ht="12.75">
      <c r="A30" s="177">
        <v>2000</v>
      </c>
      <c r="B30" s="28">
        <v>100</v>
      </c>
      <c r="C30" s="2">
        <v>114.9</v>
      </c>
      <c r="K30"/>
    </row>
    <row r="31" spans="1:11" s="39" customFormat="1" ht="12.75">
      <c r="A31" s="177">
        <v>2001</v>
      </c>
      <c r="B31" s="28">
        <v>100</v>
      </c>
      <c r="C31" s="2">
        <v>119.3</v>
      </c>
      <c r="K31"/>
    </row>
    <row r="32" spans="1:11" s="39" customFormat="1" ht="12.75">
      <c r="A32" s="177">
        <v>2002</v>
      </c>
      <c r="B32" s="28">
        <v>100</v>
      </c>
      <c r="C32" s="2">
        <v>125.2</v>
      </c>
      <c r="K32"/>
    </row>
    <row r="33" spans="1:11" s="39" customFormat="1" ht="12.75">
      <c r="A33" s="177">
        <v>2003</v>
      </c>
      <c r="B33" s="28">
        <v>100</v>
      </c>
      <c r="C33" s="2">
        <v>126.4</v>
      </c>
      <c r="K33"/>
    </row>
    <row r="34" spans="1:11" s="39" customFormat="1" ht="12.75">
      <c r="A34" s="238">
        <v>2004</v>
      </c>
      <c r="B34" s="31">
        <v>100</v>
      </c>
      <c r="C34" s="2">
        <v>125.9</v>
      </c>
      <c r="D34" s="31"/>
      <c r="K34"/>
    </row>
    <row r="35" spans="1:4" s="39" customFormat="1" ht="12.75">
      <c r="A35" s="238">
        <v>2005</v>
      </c>
      <c r="B35" s="31">
        <v>100</v>
      </c>
      <c r="C35" s="2">
        <v>124.8</v>
      </c>
      <c r="D35" s="31"/>
    </row>
    <row r="36" spans="1:4" s="502" customFormat="1" ht="12.75">
      <c r="A36" s="704">
        <v>2006</v>
      </c>
      <c r="B36" s="25">
        <v>100</v>
      </c>
      <c r="C36" s="25">
        <v>124.9</v>
      </c>
      <c r="D36" s="25"/>
    </row>
    <row r="37" spans="1:7" s="39" customFormat="1" ht="12.75">
      <c r="A37" s="679"/>
      <c r="B37" s="679"/>
      <c r="C37" s="679"/>
      <c r="D37" s="679"/>
      <c r="E37" s="679"/>
      <c r="F37" s="679"/>
      <c r="G37" s="679"/>
    </row>
    <row r="38" spans="1:2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sheetData>
  <printOptions/>
  <pageMargins left="0.75" right="0.75" top="1" bottom="1" header="0.5" footer="0.5"/>
  <pageSetup horizontalDpi="600" verticalDpi="600" orientation="landscape" paperSize="9" scale="97" r:id="rId2"/>
  <headerFooter alignWithMargins="0">
    <oddHeader>&amp;L&amp;F
&amp;A</oddHeader>
  </headerFooter>
  <drawing r:id="rId1"/>
</worksheet>
</file>

<file path=xl/worksheets/sheet2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1" max="1" width="13.28125" style="0" customWidth="1"/>
  </cols>
  <sheetData>
    <row r="1" spans="1:9" ht="12.75">
      <c r="A1" s="100">
        <v>1.22</v>
      </c>
      <c r="B1" s="29" t="s">
        <v>273</v>
      </c>
      <c r="C1" s="28"/>
      <c r="D1" s="28"/>
      <c r="E1" s="28"/>
      <c r="F1" s="28"/>
      <c r="G1" s="28"/>
      <c r="H1" s="28"/>
      <c r="I1" s="2"/>
    </row>
    <row r="2" spans="1:9" ht="12.75">
      <c r="A2" s="317"/>
      <c r="B2" s="29"/>
      <c r="C2" s="28"/>
      <c r="D2" s="28"/>
      <c r="E2" s="28"/>
      <c r="F2" s="28"/>
      <c r="G2" s="28"/>
      <c r="H2" s="28"/>
      <c r="I2" s="2"/>
    </row>
    <row r="3" spans="1:9" ht="12.75">
      <c r="A3" s="311"/>
      <c r="B3" s="13"/>
      <c r="C3" s="13"/>
      <c r="D3" s="26" t="s">
        <v>270</v>
      </c>
      <c r="E3" s="28"/>
      <c r="F3" s="28"/>
      <c r="G3" s="343"/>
      <c r="H3" s="28"/>
      <c r="I3" s="2"/>
    </row>
    <row r="4" spans="1:9" ht="12.75">
      <c r="A4" s="27" t="s">
        <v>548</v>
      </c>
      <c r="B4" s="27">
        <v>2004</v>
      </c>
      <c r="C4" s="27">
        <v>2005</v>
      </c>
      <c r="D4" s="82">
        <v>2006</v>
      </c>
      <c r="E4" s="28"/>
      <c r="G4" s="28"/>
      <c r="H4" s="28"/>
      <c r="I4" s="2"/>
    </row>
    <row r="5" spans="1:9" ht="12.75">
      <c r="A5" s="20" t="s">
        <v>452</v>
      </c>
      <c r="B5" s="406">
        <v>42</v>
      </c>
      <c r="C5" s="406">
        <v>43.1</v>
      </c>
      <c r="D5" s="406">
        <v>44.8</v>
      </c>
      <c r="E5" s="28"/>
      <c r="F5" s="28"/>
      <c r="G5" s="28"/>
      <c r="H5" s="28"/>
      <c r="I5" s="2"/>
    </row>
    <row r="6" spans="1:9" ht="12.75">
      <c r="A6" s="20" t="s">
        <v>543</v>
      </c>
      <c r="B6" s="406">
        <v>53.5</v>
      </c>
      <c r="C6" s="406">
        <v>55.1</v>
      </c>
      <c r="D6" s="406">
        <v>56.6</v>
      </c>
      <c r="E6" s="28"/>
      <c r="F6" s="28"/>
      <c r="G6" s="28"/>
      <c r="H6" s="28"/>
      <c r="I6" s="2"/>
    </row>
    <row r="7" spans="1:9" ht="12.75">
      <c r="A7" s="20" t="s">
        <v>453</v>
      </c>
      <c r="B7" s="406">
        <v>43.3</v>
      </c>
      <c r="C7" s="406">
        <v>54.3</v>
      </c>
      <c r="D7" s="406">
        <v>57</v>
      </c>
      <c r="E7" s="28"/>
      <c r="F7" s="28"/>
      <c r="G7" s="28"/>
      <c r="H7" s="28"/>
      <c r="I7" s="2"/>
    </row>
    <row r="8" spans="1:9" ht="12.75">
      <c r="A8" s="20" t="s">
        <v>454</v>
      </c>
      <c r="B8" s="406">
        <v>54.9</v>
      </c>
      <c r="C8" s="406">
        <v>55.8</v>
      </c>
      <c r="D8" s="406">
        <v>58.3</v>
      </c>
      <c r="E8" s="28"/>
      <c r="F8" s="28"/>
      <c r="G8" s="28"/>
      <c r="H8" s="28"/>
      <c r="I8" s="2"/>
    </row>
    <row r="9" spans="1:9" ht="12.75">
      <c r="A9" s="20" t="s">
        <v>542</v>
      </c>
      <c r="B9" s="406">
        <v>62</v>
      </c>
      <c r="C9" s="406">
        <v>63.5</v>
      </c>
      <c r="D9" s="406">
        <v>60</v>
      </c>
      <c r="E9" s="28"/>
      <c r="F9" s="28"/>
      <c r="G9" s="28"/>
      <c r="H9" s="28"/>
      <c r="I9" s="2"/>
    </row>
    <row r="10" spans="1:9" ht="12.75">
      <c r="A10" s="20" t="s">
        <v>544</v>
      </c>
      <c r="B10" s="406">
        <v>56.1</v>
      </c>
      <c r="C10" s="406">
        <v>57.1</v>
      </c>
      <c r="D10" s="406">
        <v>60.6</v>
      </c>
      <c r="E10" s="28"/>
      <c r="F10" s="28"/>
      <c r="G10" s="28"/>
      <c r="H10" s="28"/>
      <c r="I10" s="2"/>
    </row>
    <row r="11" spans="1:9" ht="12.75">
      <c r="A11" s="20" t="s">
        <v>540</v>
      </c>
      <c r="B11" s="406">
        <v>55.4</v>
      </c>
      <c r="C11" s="406">
        <v>58.4</v>
      </c>
      <c r="D11" s="406">
        <v>61.5</v>
      </c>
      <c r="E11" s="28"/>
      <c r="F11" s="28"/>
      <c r="G11" s="28"/>
      <c r="H11" s="28"/>
      <c r="I11" s="2"/>
    </row>
    <row r="12" spans="1:9" ht="12.75">
      <c r="A12" s="20" t="s">
        <v>546</v>
      </c>
      <c r="B12" s="406">
        <v>53.2</v>
      </c>
      <c r="C12" s="406">
        <v>61.3</v>
      </c>
      <c r="D12" s="406">
        <v>62.1</v>
      </c>
      <c r="E12" s="28"/>
      <c r="F12" s="28"/>
      <c r="G12" s="28"/>
      <c r="H12" s="28"/>
      <c r="I12" s="2"/>
    </row>
    <row r="13" spans="1:9" ht="12.75">
      <c r="A13" s="20" t="s">
        <v>541</v>
      </c>
      <c r="B13" s="406">
        <v>63</v>
      </c>
      <c r="C13" s="406">
        <v>64.6</v>
      </c>
      <c r="D13" s="406">
        <v>66.5</v>
      </c>
      <c r="E13" s="28"/>
      <c r="F13" s="28"/>
      <c r="G13" s="28"/>
      <c r="H13" s="28"/>
      <c r="I13" s="2"/>
    </row>
    <row r="14" spans="1:9" ht="12.75">
      <c r="A14" s="20" t="s">
        <v>545</v>
      </c>
      <c r="B14" s="406">
        <v>73.2</v>
      </c>
      <c r="C14" s="406">
        <v>73.1</v>
      </c>
      <c r="D14" s="406">
        <v>73.4</v>
      </c>
      <c r="E14" s="28"/>
      <c r="F14" s="28"/>
      <c r="G14" s="28"/>
      <c r="H14" s="28"/>
      <c r="I14" s="2"/>
    </row>
    <row r="15" spans="1:9" ht="12.75">
      <c r="A15" s="20" t="s">
        <v>547</v>
      </c>
      <c r="B15" s="406">
        <v>75.5</v>
      </c>
      <c r="C15" s="406">
        <v>75.8</v>
      </c>
      <c r="D15" s="406">
        <v>75.3</v>
      </c>
      <c r="E15" s="28"/>
      <c r="F15" s="28"/>
      <c r="G15" s="28"/>
      <c r="H15" s="28"/>
      <c r="I15" s="2"/>
    </row>
    <row r="16" spans="1:9" ht="12.75">
      <c r="A16" s="20" t="s">
        <v>530</v>
      </c>
      <c r="B16" s="406">
        <v>87.4</v>
      </c>
      <c r="C16" s="406">
        <v>85.3</v>
      </c>
      <c r="D16" s="406">
        <v>85.7</v>
      </c>
      <c r="E16" s="28"/>
      <c r="F16" s="28"/>
      <c r="G16" s="28"/>
      <c r="H16" s="28"/>
      <c r="I16" s="2"/>
    </row>
    <row r="17" spans="1:9" ht="12.75">
      <c r="A17" s="20" t="s">
        <v>427</v>
      </c>
      <c r="B17" s="406">
        <v>87.6</v>
      </c>
      <c r="C17" s="406">
        <v>88.4</v>
      </c>
      <c r="D17" s="406">
        <v>89.1</v>
      </c>
      <c r="E17" s="28"/>
      <c r="F17" s="28"/>
      <c r="G17" s="28"/>
      <c r="H17" s="28"/>
      <c r="I17" s="2"/>
    </row>
    <row r="18" spans="1:9" s="409" customFormat="1" ht="12.75">
      <c r="A18" s="20" t="s">
        <v>534</v>
      </c>
      <c r="B18" s="406">
        <v>91.2</v>
      </c>
      <c r="C18" s="406">
        <v>89.7</v>
      </c>
      <c r="D18" s="406">
        <v>90.1</v>
      </c>
      <c r="E18" s="29"/>
      <c r="F18" s="29"/>
      <c r="G18" s="29"/>
      <c r="H18" s="29"/>
      <c r="I18" s="1"/>
    </row>
    <row r="19" spans="1:9" ht="12.75">
      <c r="A19" s="20" t="s">
        <v>428</v>
      </c>
      <c r="B19" s="406">
        <v>91</v>
      </c>
      <c r="C19" s="406">
        <v>92</v>
      </c>
      <c r="D19" s="406">
        <v>93.3</v>
      </c>
      <c r="E19" s="28"/>
      <c r="F19" s="28"/>
      <c r="G19" s="28"/>
      <c r="H19" s="28"/>
      <c r="I19" s="2"/>
    </row>
    <row r="20" spans="1:9" ht="12.75">
      <c r="A20" s="21" t="s">
        <v>30</v>
      </c>
      <c r="B20" s="407">
        <v>100</v>
      </c>
      <c r="C20" s="407">
        <v>100</v>
      </c>
      <c r="D20" s="407">
        <v>100</v>
      </c>
      <c r="E20" s="28"/>
      <c r="F20" s="28"/>
      <c r="G20" s="28"/>
      <c r="H20" s="28"/>
      <c r="I20" s="2"/>
    </row>
    <row r="21" spans="1:9" ht="12.75">
      <c r="A21" s="20" t="s">
        <v>529</v>
      </c>
      <c r="B21" s="406">
        <v>103.3</v>
      </c>
      <c r="C21" s="406">
        <v>101.9</v>
      </c>
      <c r="D21" s="406">
        <v>101.2</v>
      </c>
      <c r="E21" s="28"/>
      <c r="F21" s="28"/>
      <c r="G21" s="28"/>
      <c r="H21" s="28"/>
      <c r="I21" s="2"/>
    </row>
    <row r="22" spans="1:9" ht="12.75">
      <c r="A22" s="21" t="s">
        <v>274</v>
      </c>
      <c r="B22" s="407">
        <v>103.6</v>
      </c>
      <c r="C22" s="407">
        <v>102.5</v>
      </c>
      <c r="D22" s="407">
        <v>102.5</v>
      </c>
      <c r="E22" s="28"/>
      <c r="F22" s="28"/>
      <c r="G22" s="28"/>
      <c r="H22" s="28"/>
      <c r="I22" s="2"/>
    </row>
    <row r="23" spans="1:9" ht="12.75">
      <c r="A23" s="20" t="s">
        <v>431</v>
      </c>
      <c r="B23" s="406">
        <v>103</v>
      </c>
      <c r="C23" s="406">
        <v>102.7</v>
      </c>
      <c r="D23" s="406">
        <v>103.2</v>
      </c>
      <c r="E23" s="28"/>
      <c r="F23" s="28"/>
      <c r="G23" s="28"/>
      <c r="H23" s="28"/>
      <c r="I23" s="2"/>
    </row>
    <row r="24" spans="1:9" ht="12.75">
      <c r="A24" s="20" t="s">
        <v>426</v>
      </c>
      <c r="B24" s="406">
        <v>104.7</v>
      </c>
      <c r="C24" s="406">
        <v>103.7</v>
      </c>
      <c r="D24" s="406">
        <v>103.3</v>
      </c>
      <c r="E24" s="28"/>
      <c r="F24" s="28"/>
      <c r="G24" s="28"/>
      <c r="H24" s="28"/>
      <c r="I24" s="2"/>
    </row>
    <row r="25" spans="1:9" ht="12.75">
      <c r="A25" s="20" t="s">
        <v>437</v>
      </c>
      <c r="B25" s="406">
        <v>106.1</v>
      </c>
      <c r="C25" s="406">
        <v>104.5</v>
      </c>
      <c r="D25" s="406">
        <v>103.9</v>
      </c>
      <c r="E25" s="28"/>
      <c r="F25" s="28"/>
      <c r="G25" s="28"/>
      <c r="H25" s="28"/>
      <c r="I25" s="2"/>
    </row>
    <row r="26" spans="1:9" ht="12.75">
      <c r="A26" s="20" t="s">
        <v>430</v>
      </c>
      <c r="B26" s="406">
        <v>104.9</v>
      </c>
      <c r="C26" s="406">
        <v>104</v>
      </c>
      <c r="D26" s="406">
        <v>104.1</v>
      </c>
      <c r="E26" s="28"/>
      <c r="F26" s="28"/>
      <c r="G26" s="28"/>
      <c r="H26" s="28"/>
      <c r="I26" s="2"/>
    </row>
    <row r="27" spans="1:9" ht="12.75">
      <c r="A27" s="20" t="s">
        <v>424</v>
      </c>
      <c r="B27" s="406">
        <v>106.7</v>
      </c>
      <c r="C27" s="406">
        <v>106</v>
      </c>
      <c r="D27" s="406">
        <v>106.2</v>
      </c>
      <c r="E27" s="28"/>
      <c r="F27" s="28"/>
      <c r="G27" s="28"/>
      <c r="H27" s="28"/>
      <c r="I27" s="2"/>
    </row>
    <row r="28" spans="1:9" ht="12.75">
      <c r="A28" s="20" t="s">
        <v>429</v>
      </c>
      <c r="B28" s="406">
        <v>109.9</v>
      </c>
      <c r="C28" s="406">
        <v>107.4</v>
      </c>
      <c r="D28" s="406">
        <v>107.3</v>
      </c>
      <c r="E28" s="28"/>
      <c r="F28" s="28"/>
      <c r="G28" s="28"/>
      <c r="H28" s="28"/>
      <c r="I28" s="2"/>
    </row>
    <row r="29" spans="1:9" s="409" customFormat="1" ht="12.75">
      <c r="A29" s="20" t="s">
        <v>533</v>
      </c>
      <c r="B29" s="406">
        <v>108.5</v>
      </c>
      <c r="C29" s="406">
        <v>110.2</v>
      </c>
      <c r="D29" s="406">
        <v>110.8</v>
      </c>
      <c r="E29" s="29"/>
      <c r="F29" s="29"/>
      <c r="G29" s="29"/>
      <c r="H29" s="29"/>
      <c r="I29" s="1"/>
    </row>
    <row r="30" spans="1:9" ht="12.75">
      <c r="A30" s="20" t="s">
        <v>532</v>
      </c>
      <c r="B30" s="406">
        <v>121.4</v>
      </c>
      <c r="C30" s="406">
        <v>117.9</v>
      </c>
      <c r="D30" s="406">
        <v>117.5</v>
      </c>
      <c r="E30" s="28"/>
      <c r="F30" s="28"/>
      <c r="G30" s="28"/>
      <c r="H30" s="28"/>
      <c r="I30" s="2"/>
    </row>
    <row r="31" spans="1:9" ht="12.75">
      <c r="A31" s="20" t="s">
        <v>531</v>
      </c>
      <c r="B31" s="406">
        <v>123.8</v>
      </c>
      <c r="C31" s="406">
        <v>123.3</v>
      </c>
      <c r="D31" s="406">
        <v>121.7</v>
      </c>
      <c r="E31" s="28"/>
      <c r="F31" s="28"/>
      <c r="G31" s="28"/>
      <c r="H31" s="28"/>
      <c r="I31" s="2"/>
    </row>
    <row r="32" spans="1:9" ht="12.75">
      <c r="A32" s="21" t="s">
        <v>628</v>
      </c>
      <c r="B32" s="407">
        <v>125.9</v>
      </c>
      <c r="C32" s="407">
        <v>124.8</v>
      </c>
      <c r="D32" s="407">
        <v>124.9</v>
      </c>
      <c r="E32" s="28"/>
      <c r="F32" s="28"/>
      <c r="G32" s="28"/>
      <c r="H32" s="28"/>
      <c r="I32" s="2"/>
    </row>
    <row r="33" spans="1:9" ht="12.75">
      <c r="A33" s="20" t="s">
        <v>425</v>
      </c>
      <c r="B33" s="406">
        <v>139.6</v>
      </c>
      <c r="C33" s="406">
        <v>139.6</v>
      </c>
      <c r="D33" s="406">
        <v>139.2</v>
      </c>
      <c r="E33" s="28"/>
      <c r="F33" s="28"/>
      <c r="G33" s="28"/>
      <c r="H33" s="28"/>
      <c r="I33" s="2"/>
    </row>
    <row r="34" spans="1:9" ht="12.75">
      <c r="A34" s="20"/>
      <c r="B34" s="406"/>
      <c r="C34" s="406"/>
      <c r="D34" s="406"/>
      <c r="E34" s="28"/>
      <c r="F34" s="28"/>
      <c r="G34" s="28"/>
      <c r="H34" s="28"/>
      <c r="I34" s="2"/>
    </row>
    <row r="35" spans="1:9" ht="12.75">
      <c r="A35" s="20" t="s">
        <v>42</v>
      </c>
      <c r="B35" s="406">
        <v>44.4</v>
      </c>
      <c r="C35" s="406">
        <v>44</v>
      </c>
      <c r="D35" s="406">
        <v>44.5</v>
      </c>
      <c r="E35" s="28"/>
      <c r="F35" s="28"/>
      <c r="G35" s="28"/>
      <c r="H35" s="28"/>
      <c r="I35" s="2"/>
    </row>
    <row r="36" spans="1:9" ht="12.75">
      <c r="A36" s="20" t="s">
        <v>31</v>
      </c>
      <c r="B36" s="406">
        <v>59.1</v>
      </c>
      <c r="C36" s="406">
        <v>68.4</v>
      </c>
      <c r="D36" s="406">
        <v>68.4</v>
      </c>
      <c r="E36" s="28"/>
      <c r="F36" s="28"/>
      <c r="G36" s="28"/>
      <c r="H36" s="28"/>
      <c r="I36" s="2"/>
    </row>
    <row r="37" spans="1:9" ht="12.75">
      <c r="A37" s="20" t="s">
        <v>33</v>
      </c>
      <c r="B37" s="406">
        <v>66.5</v>
      </c>
      <c r="C37" s="406">
        <v>69</v>
      </c>
      <c r="D37" s="406">
        <v>69.9</v>
      </c>
      <c r="E37" s="28"/>
      <c r="F37" s="28"/>
      <c r="G37" s="28"/>
      <c r="H37" s="28"/>
      <c r="I37" s="2"/>
    </row>
    <row r="38" spans="1:9" ht="12.75">
      <c r="A38" s="20" t="s">
        <v>461</v>
      </c>
      <c r="B38" s="406">
        <v>140.8</v>
      </c>
      <c r="C38" s="406">
        <v>137.9</v>
      </c>
      <c r="D38" s="406">
        <v>134.2</v>
      </c>
      <c r="E38" s="28"/>
      <c r="F38" s="28"/>
      <c r="G38" s="28"/>
      <c r="H38" s="28"/>
      <c r="I38" s="2"/>
    </row>
    <row r="39" spans="1:9" ht="12.75">
      <c r="A39" s="20" t="s">
        <v>451</v>
      </c>
      <c r="B39" s="406">
        <v>135.2</v>
      </c>
      <c r="C39" s="406">
        <v>140</v>
      </c>
      <c r="D39" s="406">
        <v>139.8</v>
      </c>
      <c r="E39" s="28"/>
      <c r="F39" s="28"/>
      <c r="G39" s="28"/>
      <c r="H39" s="28"/>
      <c r="I39" s="2"/>
    </row>
    <row r="40" spans="1:9" ht="12.75">
      <c r="A40" s="22" t="s">
        <v>460</v>
      </c>
      <c r="B40" s="412">
        <v>137.9</v>
      </c>
      <c r="C40" s="412">
        <v>152.3</v>
      </c>
      <c r="D40" s="412">
        <v>141.7</v>
      </c>
      <c r="E40" s="28"/>
      <c r="F40" s="28"/>
      <c r="G40" s="28"/>
      <c r="H40" s="28"/>
      <c r="I40" s="2"/>
    </row>
    <row r="41" spans="4:9" ht="12.75">
      <c r="D41" s="4" t="s">
        <v>653</v>
      </c>
      <c r="E41" s="28"/>
      <c r="F41" s="28"/>
      <c r="G41" s="28"/>
      <c r="H41" s="28"/>
      <c r="I41" s="2"/>
    </row>
    <row r="42" spans="1:9" ht="12.75">
      <c r="A42" s="323"/>
      <c r="E42" s="28"/>
      <c r="F42" s="28"/>
      <c r="G42" s="28"/>
      <c r="H42" s="28"/>
      <c r="I42" s="2"/>
    </row>
    <row r="43" spans="1:9" ht="12.75">
      <c r="A43" s="33"/>
      <c r="E43" s="28"/>
      <c r="F43" s="28"/>
      <c r="G43" s="28"/>
      <c r="H43" s="28"/>
      <c r="I43" s="2"/>
    </row>
    <row r="44" spans="5:9" ht="12.75">
      <c r="E44" s="28"/>
      <c r="F44" s="28"/>
      <c r="G44" s="28"/>
      <c r="H44" s="28"/>
      <c r="I44" s="2"/>
    </row>
    <row r="45" spans="5:9" ht="12.75">
      <c r="E45" s="28"/>
      <c r="F45" s="28"/>
      <c r="G45" s="28"/>
      <c r="H45" s="28"/>
      <c r="I45" s="2"/>
    </row>
    <row r="46" ht="12.75">
      <c r="I46" s="2"/>
    </row>
    <row r="47" ht="12.75">
      <c r="I47" s="2"/>
    </row>
    <row r="48" ht="12.75">
      <c r="I48" s="2"/>
    </row>
    <row r="49" ht="12.75">
      <c r="I49" s="2"/>
    </row>
    <row r="50" ht="12.75">
      <c r="I50" s="2"/>
    </row>
    <row r="51" ht="12.75">
      <c r="I51" s="2"/>
    </row>
    <row r="52" ht="12.75">
      <c r="I52" s="2"/>
    </row>
    <row r="53" ht="12.75">
      <c r="I53" s="2"/>
    </row>
    <row r="54" ht="12.75">
      <c r="I54" s="2"/>
    </row>
    <row r="55" ht="12.75">
      <c r="I55" s="2"/>
    </row>
    <row r="56" ht="12.75">
      <c r="I56" s="2"/>
    </row>
    <row r="57" ht="12.75">
      <c r="I57" s="2"/>
    </row>
    <row r="58" ht="12.75">
      <c r="I58" s="2"/>
    </row>
  </sheetData>
  <printOptions/>
  <pageMargins left="0.75" right="0.75" top="1" bottom="1" header="0.5" footer="0.5"/>
  <pageSetup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24.421875" style="0" customWidth="1"/>
  </cols>
  <sheetData>
    <row r="1" spans="1:2" ht="12.75">
      <c r="A1" s="100">
        <v>1.23</v>
      </c>
      <c r="B1" s="1" t="s">
        <v>13</v>
      </c>
    </row>
    <row r="2" ht="12.75">
      <c r="A2" s="24"/>
    </row>
    <row r="3" spans="1:4" ht="12.75">
      <c r="A3" s="2"/>
      <c r="B3" s="2"/>
      <c r="C3" s="2"/>
      <c r="D3" s="4" t="s">
        <v>51</v>
      </c>
    </row>
    <row r="4" spans="1:4" ht="12.75">
      <c r="A4" s="19" t="s">
        <v>21</v>
      </c>
      <c r="B4" s="19">
        <v>2003</v>
      </c>
      <c r="C4" s="19">
        <v>2004</v>
      </c>
      <c r="D4" s="19">
        <v>2005</v>
      </c>
    </row>
    <row r="5" spans="1:4" ht="12.75">
      <c r="A5" s="21" t="s">
        <v>29</v>
      </c>
      <c r="B5" s="407">
        <v>68.8</v>
      </c>
      <c r="C5" s="407">
        <v>71.8</v>
      </c>
      <c r="D5" s="793">
        <v>70.3</v>
      </c>
    </row>
    <row r="6" spans="1:4" ht="12.75">
      <c r="A6" s="541" t="s">
        <v>22</v>
      </c>
      <c r="B6" s="406">
        <v>70.9</v>
      </c>
      <c r="C6" s="406">
        <v>72.2</v>
      </c>
      <c r="D6" s="461">
        <v>70.8</v>
      </c>
    </row>
    <row r="7" spans="1:4" ht="12.75">
      <c r="A7" s="541" t="s">
        <v>23</v>
      </c>
      <c r="B7" s="406">
        <v>65.2</v>
      </c>
      <c r="C7" s="406">
        <v>66.5</v>
      </c>
      <c r="D7" s="461">
        <v>66.5</v>
      </c>
    </row>
    <row r="8" spans="1:4" ht="12.75">
      <c r="A8" s="541" t="s">
        <v>492</v>
      </c>
      <c r="B8" s="406">
        <v>68.5</v>
      </c>
      <c r="C8" s="406">
        <v>74.4</v>
      </c>
      <c r="D8" s="410">
        <v>72</v>
      </c>
    </row>
    <row r="9" spans="1:4" ht="12.75">
      <c r="A9" s="20"/>
      <c r="B9" s="406"/>
      <c r="C9" s="406"/>
      <c r="D9" s="461"/>
    </row>
    <row r="10" spans="1:4" ht="12.75">
      <c r="A10" s="21" t="s">
        <v>24</v>
      </c>
      <c r="B10" s="407">
        <v>111.3</v>
      </c>
      <c r="C10" s="407">
        <v>110.3</v>
      </c>
      <c r="D10" s="736">
        <v>110.8</v>
      </c>
    </row>
    <row r="11" spans="1:4" ht="12.75">
      <c r="A11" s="541" t="s">
        <v>476</v>
      </c>
      <c r="B11" s="406">
        <v>134.5</v>
      </c>
      <c r="C11" s="406">
        <v>137.7</v>
      </c>
      <c r="D11" s="461">
        <v>140.9</v>
      </c>
    </row>
    <row r="12" spans="1:4" ht="12.75">
      <c r="A12" s="541" t="s">
        <v>25</v>
      </c>
      <c r="B12" s="406">
        <v>75.8</v>
      </c>
      <c r="C12" s="406">
        <v>75.9</v>
      </c>
      <c r="D12" s="461">
        <v>77.8</v>
      </c>
    </row>
    <row r="13" spans="1:4" ht="12.75">
      <c r="A13" s="578" t="s">
        <v>163</v>
      </c>
      <c r="B13" s="579">
        <v>118.4</v>
      </c>
      <c r="C13" s="579">
        <v>120.6</v>
      </c>
      <c r="D13" s="580">
        <v>123.1</v>
      </c>
    </row>
    <row r="14" spans="1:4" ht="12.75">
      <c r="A14" s="541" t="s">
        <v>26</v>
      </c>
      <c r="B14" s="406">
        <v>88.8</v>
      </c>
      <c r="C14" s="406">
        <v>91.8</v>
      </c>
      <c r="D14" s="461">
        <v>88.3</v>
      </c>
    </row>
    <row r="15" spans="1:4" ht="12.75">
      <c r="A15" s="541" t="s">
        <v>27</v>
      </c>
      <c r="B15" s="406">
        <v>84.6</v>
      </c>
      <c r="C15" s="406">
        <v>80.1</v>
      </c>
      <c r="D15" s="410">
        <v>74</v>
      </c>
    </row>
    <row r="16" spans="1:4" ht="12.75">
      <c r="A16" s="541" t="s">
        <v>28</v>
      </c>
      <c r="B16" s="406">
        <v>125</v>
      </c>
      <c r="C16" s="406">
        <v>115.8</v>
      </c>
      <c r="D16" s="461">
        <v>118.5</v>
      </c>
    </row>
    <row r="17" spans="1:4" ht="17.25" customHeight="1">
      <c r="A17" s="40" t="s">
        <v>493</v>
      </c>
      <c r="B17" s="462">
        <v>100</v>
      </c>
      <c r="C17" s="462">
        <v>100</v>
      </c>
      <c r="D17" s="462">
        <v>100</v>
      </c>
    </row>
    <row r="18" ht="12.75">
      <c r="D18" s="4" t="s">
        <v>14</v>
      </c>
    </row>
    <row r="19" ht="12.75">
      <c r="A19" s="33" t="s">
        <v>58</v>
      </c>
    </row>
    <row r="20" ht="12.75">
      <c r="A20" s="33" t="s">
        <v>162</v>
      </c>
    </row>
    <row r="22" spans="1:7" ht="12.75">
      <c r="A22" s="846" t="s">
        <v>57</v>
      </c>
      <c r="B22" s="843"/>
      <c r="C22" s="843"/>
      <c r="D22" s="843"/>
      <c r="E22" s="843"/>
      <c r="F22" s="843"/>
      <c r="G22" s="843"/>
    </row>
    <row r="23" spans="1:7" ht="12.75">
      <c r="A23" s="843"/>
      <c r="B23" s="843"/>
      <c r="C23" s="843"/>
      <c r="D23" s="843"/>
      <c r="E23" s="843"/>
      <c r="F23" s="843"/>
      <c r="G23" s="843"/>
    </row>
    <row r="24" spans="1:7" ht="12.75">
      <c r="A24" s="843"/>
      <c r="B24" s="843"/>
      <c r="C24" s="843"/>
      <c r="D24" s="843"/>
      <c r="E24" s="843"/>
      <c r="F24" s="843"/>
      <c r="G24" s="843"/>
    </row>
    <row r="25" spans="1:7" ht="12.75">
      <c r="A25" s="843"/>
      <c r="B25" s="843"/>
      <c r="C25" s="843"/>
      <c r="D25" s="843"/>
      <c r="E25" s="843"/>
      <c r="F25" s="843"/>
      <c r="G25" s="843"/>
    </row>
    <row r="26" spans="1:7" ht="12.75">
      <c r="A26" s="843"/>
      <c r="B26" s="843"/>
      <c r="C26" s="843"/>
      <c r="D26" s="843"/>
      <c r="E26" s="843"/>
      <c r="F26" s="843"/>
      <c r="G26" s="843"/>
    </row>
    <row r="27" spans="1:7" ht="12.75">
      <c r="A27" s="843"/>
      <c r="B27" s="843"/>
      <c r="C27" s="843"/>
      <c r="D27" s="843"/>
      <c r="E27" s="843"/>
      <c r="F27" s="843"/>
      <c r="G27" s="843"/>
    </row>
    <row r="28" spans="1:7" ht="12.75">
      <c r="A28" s="843"/>
      <c r="B28" s="843"/>
      <c r="C28" s="843"/>
      <c r="D28" s="843"/>
      <c r="E28" s="843"/>
      <c r="F28" s="843"/>
      <c r="G28" s="843"/>
    </row>
    <row r="29" spans="1:7" ht="12.75">
      <c r="A29" s="843"/>
      <c r="B29" s="843"/>
      <c r="C29" s="843"/>
      <c r="D29" s="843"/>
      <c r="E29" s="843"/>
      <c r="F29" s="843"/>
      <c r="G29" s="843"/>
    </row>
    <row r="30" spans="1:7" ht="12.75">
      <c r="A30" s="843"/>
      <c r="B30" s="843"/>
      <c r="C30" s="843"/>
      <c r="D30" s="843"/>
      <c r="E30" s="843"/>
      <c r="F30" s="843"/>
      <c r="G30" s="843"/>
    </row>
  </sheetData>
  <mergeCells count="1">
    <mergeCell ref="A22:G30"/>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1" max="1" width="24.421875" style="0" customWidth="1"/>
  </cols>
  <sheetData>
    <row r="1" spans="1:2" ht="12.75">
      <c r="A1" s="100">
        <v>1.24</v>
      </c>
      <c r="B1" s="1" t="s">
        <v>15</v>
      </c>
    </row>
    <row r="2" spans="1:8" ht="12.75">
      <c r="A2" s="24"/>
      <c r="H2" s="2"/>
    </row>
    <row r="3" spans="1:8" ht="12.75">
      <c r="A3" s="2"/>
      <c r="B3" s="2"/>
      <c r="C3" s="2"/>
      <c r="D3" s="4" t="s">
        <v>51</v>
      </c>
      <c r="H3" s="2"/>
    </row>
    <row r="4" spans="1:8" ht="12.75">
      <c r="A4" s="19" t="s">
        <v>21</v>
      </c>
      <c r="B4" s="19">
        <v>2003</v>
      </c>
      <c r="C4" s="19">
        <v>2004</v>
      </c>
      <c r="D4" s="19">
        <v>2005</v>
      </c>
      <c r="H4" s="2"/>
    </row>
    <row r="5" spans="1:8" ht="12.75">
      <c r="A5" s="21" t="s">
        <v>29</v>
      </c>
      <c r="B5" s="407">
        <v>90.5</v>
      </c>
      <c r="C5" s="407">
        <v>91.7</v>
      </c>
      <c r="D5" s="794">
        <v>91.7</v>
      </c>
      <c r="H5" s="2"/>
    </row>
    <row r="6" spans="1:8" ht="15.75" customHeight="1">
      <c r="A6" s="541" t="s">
        <v>22</v>
      </c>
      <c r="B6" s="406">
        <v>88.3</v>
      </c>
      <c r="C6" s="406">
        <v>90.2</v>
      </c>
      <c r="D6" s="410">
        <v>90.6</v>
      </c>
      <c r="H6" s="2"/>
    </row>
    <row r="7" spans="1:8" ht="12.75">
      <c r="A7" s="541" t="s">
        <v>23</v>
      </c>
      <c r="B7" s="406">
        <v>91.3</v>
      </c>
      <c r="C7" s="406">
        <v>91.2</v>
      </c>
      <c r="D7" s="410">
        <v>91.8</v>
      </c>
      <c r="H7" s="2"/>
    </row>
    <row r="8" spans="1:8" ht="12.75">
      <c r="A8" s="541" t="s">
        <v>492</v>
      </c>
      <c r="B8" s="406">
        <v>92.5</v>
      </c>
      <c r="C8" s="406">
        <v>93.7</v>
      </c>
      <c r="D8" s="410">
        <v>92.9</v>
      </c>
      <c r="H8" s="2"/>
    </row>
    <row r="9" spans="1:8" ht="12.75">
      <c r="A9" s="20"/>
      <c r="B9" s="406"/>
      <c r="C9" s="406"/>
      <c r="D9" s="410"/>
      <c r="H9" s="2"/>
    </row>
    <row r="10" spans="1:8" ht="12.75">
      <c r="A10" s="21" t="s">
        <v>24</v>
      </c>
      <c r="B10" s="407">
        <v>103.4</v>
      </c>
      <c r="C10" s="407">
        <v>103</v>
      </c>
      <c r="D10" s="576">
        <v>103</v>
      </c>
      <c r="H10" s="2"/>
    </row>
    <row r="11" spans="1:8" ht="15.75" customHeight="1">
      <c r="A11" s="541" t="s">
        <v>476</v>
      </c>
      <c r="B11" s="406">
        <v>115.4</v>
      </c>
      <c r="C11" s="406">
        <v>113.5</v>
      </c>
      <c r="D11" s="410">
        <v>113</v>
      </c>
      <c r="H11" s="2"/>
    </row>
    <row r="12" spans="1:4" ht="12.75">
      <c r="A12" s="541" t="s">
        <v>25</v>
      </c>
      <c r="B12" s="406">
        <v>101.5</v>
      </c>
      <c r="C12" s="406">
        <v>101.7</v>
      </c>
      <c r="D12" s="410">
        <v>101.3</v>
      </c>
    </row>
    <row r="13" spans="1:8" ht="12.75">
      <c r="A13" s="541" t="s">
        <v>26</v>
      </c>
      <c r="B13" s="406">
        <v>96.3</v>
      </c>
      <c r="C13" s="406">
        <v>97.7</v>
      </c>
      <c r="D13" s="410">
        <v>97.9</v>
      </c>
      <c r="H13" s="2"/>
    </row>
    <row r="14" spans="1:8" ht="12.75">
      <c r="A14" s="541" t="s">
        <v>27</v>
      </c>
      <c r="B14" s="406">
        <v>91</v>
      </c>
      <c r="C14" s="406">
        <v>91.4</v>
      </c>
      <c r="D14" s="410">
        <v>91.9</v>
      </c>
      <c r="H14" s="2"/>
    </row>
    <row r="15" spans="1:8" ht="12.75">
      <c r="A15" s="541" t="s">
        <v>28</v>
      </c>
      <c r="B15" s="406">
        <v>95</v>
      </c>
      <c r="C15" s="406">
        <v>95.5</v>
      </c>
      <c r="D15" s="410">
        <v>96.4</v>
      </c>
      <c r="H15" s="2"/>
    </row>
    <row r="16" spans="1:8" ht="15.75" customHeight="1">
      <c r="A16" s="40" t="s">
        <v>493</v>
      </c>
      <c r="B16" s="462">
        <v>100</v>
      </c>
      <c r="C16" s="462">
        <v>100</v>
      </c>
      <c r="D16" s="462">
        <v>100</v>
      </c>
      <c r="H16" s="2"/>
    </row>
    <row r="17" spans="4:8" ht="12.75">
      <c r="D17" s="4" t="s">
        <v>14</v>
      </c>
      <c r="H17" s="2"/>
    </row>
    <row r="18" ht="12.75">
      <c r="H18" s="2"/>
    </row>
    <row r="24" ht="15.75" customHeight="1"/>
    <row r="29" ht="15.75" customHeight="1"/>
    <row r="34" ht="15.75" customHeight="1"/>
  </sheetData>
  <printOptions/>
  <pageMargins left="0.75" right="0.75" top="1" bottom="1" header="0.5" footer="0.5"/>
  <pageSetup horizontalDpi="600" verticalDpi="600" orientation="portrait" paperSize="9" scale="67" r:id="rId1"/>
</worksheet>
</file>

<file path=xl/worksheets/sheet25.xml><?xml version="1.0" encoding="utf-8"?>
<worksheet xmlns="http://schemas.openxmlformats.org/spreadsheetml/2006/main" xmlns:r="http://schemas.openxmlformats.org/officeDocument/2006/relationships">
  <dimension ref="A1:S22"/>
  <sheetViews>
    <sheetView workbookViewId="0" topLeftCell="A1">
      <selection activeCell="A1" sqref="A1"/>
    </sheetView>
  </sheetViews>
  <sheetFormatPr defaultColWidth="9.140625" defaultRowHeight="12.75"/>
  <cols>
    <col min="1" max="1" width="11.421875" style="94" customWidth="1"/>
    <col min="2" max="8" width="9.140625" style="94" customWidth="1"/>
    <col min="9" max="9" width="4.28125" style="94" customWidth="1"/>
    <col min="10" max="10" width="6.00390625" style="372" customWidth="1"/>
    <col min="11" max="16384" width="9.140625" style="94" customWidth="1"/>
  </cols>
  <sheetData>
    <row r="1" spans="1:19" ht="11.25">
      <c r="A1" s="354">
        <v>2.1</v>
      </c>
      <c r="B1" s="93" t="s">
        <v>111</v>
      </c>
      <c r="J1" s="394" t="s">
        <v>209</v>
      </c>
      <c r="M1" s="2"/>
      <c r="P1" s="2"/>
      <c r="Q1" s="2"/>
      <c r="R1" s="2"/>
      <c r="S1" s="2"/>
    </row>
    <row r="2" spans="1:19" ht="11.25">
      <c r="A2" s="726"/>
      <c r="J2" s="394" t="s">
        <v>550</v>
      </c>
      <c r="K2" s="6" t="s">
        <v>649</v>
      </c>
      <c r="L2" s="6" t="s">
        <v>650</v>
      </c>
      <c r="M2" s="2"/>
      <c r="P2" s="2"/>
      <c r="Q2" s="2"/>
      <c r="R2" s="2"/>
      <c r="S2" s="2"/>
    </row>
    <row r="3" spans="2:19" ht="11.25">
      <c r="B3" s="95"/>
      <c r="C3" s="95"/>
      <c r="J3" s="394">
        <v>1993</v>
      </c>
      <c r="K3" s="2">
        <v>11.4</v>
      </c>
      <c r="L3" s="2">
        <v>26.6</v>
      </c>
      <c r="M3" s="2"/>
      <c r="P3" s="2"/>
      <c r="Q3" s="2"/>
      <c r="R3" s="2"/>
      <c r="S3" s="2"/>
    </row>
    <row r="4" spans="1:19" ht="11.25">
      <c r="A4" s="96"/>
      <c r="B4" s="97"/>
      <c r="C4" s="97"/>
      <c r="J4" s="394">
        <v>1994</v>
      </c>
      <c r="K4" s="2">
        <v>13</v>
      </c>
      <c r="L4" s="2">
        <v>28.7</v>
      </c>
      <c r="M4" s="2"/>
      <c r="P4" s="2"/>
      <c r="Q4" s="2"/>
      <c r="R4" s="2"/>
      <c r="S4" s="2"/>
    </row>
    <row r="5" spans="1:19" ht="11.25">
      <c r="A5" s="96"/>
      <c r="B5" s="97"/>
      <c r="C5" s="97"/>
      <c r="J5" s="394">
        <v>1995</v>
      </c>
      <c r="K5" s="2">
        <v>13.2</v>
      </c>
      <c r="L5" s="2">
        <v>29.5</v>
      </c>
      <c r="P5" s="2"/>
      <c r="Q5" s="2"/>
      <c r="R5" s="2"/>
      <c r="S5" s="2"/>
    </row>
    <row r="6" spans="1:19" ht="11.25">
      <c r="A6" s="96"/>
      <c r="B6" s="97"/>
      <c r="C6" s="97"/>
      <c r="J6" s="394">
        <v>1996</v>
      </c>
      <c r="K6" s="2">
        <v>15.4</v>
      </c>
      <c r="L6" s="2">
        <v>28.4</v>
      </c>
      <c r="P6" s="2"/>
      <c r="Q6" s="2"/>
      <c r="R6" s="2"/>
      <c r="S6" s="2"/>
    </row>
    <row r="7" spans="1:19" ht="11.25">
      <c r="A7" s="96"/>
      <c r="B7" s="97"/>
      <c r="C7" s="97"/>
      <c r="J7" s="394">
        <v>1997</v>
      </c>
      <c r="K7" s="2">
        <v>15.4</v>
      </c>
      <c r="L7" s="2">
        <v>28.1</v>
      </c>
      <c r="P7" s="2"/>
      <c r="Q7" s="2"/>
      <c r="R7" s="2"/>
      <c r="S7" s="2"/>
    </row>
    <row r="8" spans="1:19" ht="11.25">
      <c r="A8" s="96"/>
      <c r="B8" s="97"/>
      <c r="C8" s="97"/>
      <c r="J8" s="394">
        <v>1998</v>
      </c>
      <c r="K8" s="2">
        <v>15.8</v>
      </c>
      <c r="L8" s="2">
        <v>29.8</v>
      </c>
      <c r="P8" s="2"/>
      <c r="Q8" s="2"/>
      <c r="R8" s="2"/>
      <c r="S8" s="2"/>
    </row>
    <row r="9" spans="1:19" ht="11.25">
      <c r="A9" s="96"/>
      <c r="B9" s="90"/>
      <c r="C9" s="90"/>
      <c r="J9" s="394">
        <v>1999</v>
      </c>
      <c r="K9" s="2">
        <v>18.5</v>
      </c>
      <c r="L9" s="2">
        <v>29</v>
      </c>
      <c r="P9" s="2"/>
      <c r="Q9" s="2"/>
      <c r="R9" s="2"/>
      <c r="S9" s="2"/>
    </row>
    <row r="10" spans="1:19" ht="11.25">
      <c r="A10" s="96"/>
      <c r="B10" s="97"/>
      <c r="C10" s="97"/>
      <c r="J10" s="394">
        <v>2000</v>
      </c>
      <c r="K10" s="2">
        <v>18.5</v>
      </c>
      <c r="L10" s="2">
        <v>29.8</v>
      </c>
      <c r="P10" s="2"/>
      <c r="Q10" s="2"/>
      <c r="R10" s="2"/>
      <c r="S10" s="2"/>
    </row>
    <row r="11" spans="1:19" ht="11.25">
      <c r="A11" s="96"/>
      <c r="B11" s="97"/>
      <c r="C11" s="97"/>
      <c r="J11" s="394">
        <v>2001</v>
      </c>
      <c r="K11" s="2">
        <v>16.8</v>
      </c>
      <c r="L11" s="2">
        <v>28.9</v>
      </c>
      <c r="P11" s="2"/>
      <c r="Q11" s="2"/>
      <c r="R11" s="2"/>
      <c r="S11" s="2"/>
    </row>
    <row r="12" spans="1:19" ht="11.25">
      <c r="A12" s="96"/>
      <c r="B12" s="97"/>
      <c r="C12" s="97"/>
      <c r="J12" s="394">
        <v>2002</v>
      </c>
      <c r="K12" s="2">
        <v>14.6</v>
      </c>
      <c r="L12" s="2">
        <v>26.4</v>
      </c>
      <c r="P12" s="2"/>
      <c r="Q12" s="2"/>
      <c r="R12" s="2"/>
      <c r="S12" s="2"/>
    </row>
    <row r="13" spans="1:19" ht="11.25">
      <c r="A13" s="96"/>
      <c r="B13" s="97"/>
      <c r="C13" s="97"/>
      <c r="J13" s="394">
        <v>2003</v>
      </c>
      <c r="K13" s="2">
        <v>16.8</v>
      </c>
      <c r="L13" s="2">
        <v>31.5</v>
      </c>
      <c r="P13" s="2"/>
      <c r="Q13" s="2"/>
      <c r="R13" s="2"/>
      <c r="S13" s="2"/>
    </row>
    <row r="14" spans="10:19" ht="11.25">
      <c r="J14" s="397">
        <v>2004</v>
      </c>
      <c r="K14" s="94">
        <v>14.5</v>
      </c>
      <c r="L14" s="94">
        <v>31.6</v>
      </c>
      <c r="P14" s="2"/>
      <c r="Q14" s="2"/>
      <c r="R14" s="2"/>
      <c r="S14" s="2"/>
    </row>
    <row r="15" spans="10:19" ht="11.25">
      <c r="J15" s="397">
        <v>2005</v>
      </c>
      <c r="K15" s="94">
        <v>15</v>
      </c>
      <c r="L15" s="94">
        <v>33.8</v>
      </c>
      <c r="P15" s="2"/>
      <c r="Q15" s="2"/>
      <c r="R15" s="2"/>
      <c r="S15" s="2"/>
    </row>
    <row r="16" spans="16:18" ht="11.25">
      <c r="P16" s="2"/>
      <c r="Q16" s="2"/>
      <c r="R16" s="2"/>
    </row>
    <row r="17" spans="10:18" ht="12.75">
      <c r="J17" s="3"/>
      <c r="K17" s="2"/>
      <c r="L17"/>
      <c r="N17" s="2"/>
      <c r="P17" s="2"/>
      <c r="Q17" s="2"/>
      <c r="R17" s="2"/>
    </row>
    <row r="18" spans="10:18" ht="12.75">
      <c r="J18" s="3"/>
      <c r="K18" s="2"/>
      <c r="L18"/>
      <c r="N18" s="2"/>
      <c r="P18" s="2"/>
      <c r="Q18" s="2"/>
      <c r="R18" s="2"/>
    </row>
    <row r="19" spans="10:18" ht="12.75">
      <c r="J19" s="3"/>
      <c r="K19" s="2"/>
      <c r="L19"/>
      <c r="N19" s="2"/>
      <c r="P19" s="2"/>
      <c r="Q19" s="2"/>
      <c r="R19" s="2"/>
    </row>
    <row r="20" spans="10:18" ht="12.75">
      <c r="J20" s="3"/>
      <c r="K20" s="2"/>
      <c r="L20"/>
      <c r="N20" s="2"/>
      <c r="P20" s="2"/>
      <c r="Q20" s="2"/>
      <c r="R20" s="2"/>
    </row>
    <row r="21" spans="8:18" ht="12.75">
      <c r="H21" s="91" t="s">
        <v>520</v>
      </c>
      <c r="J21" s="3"/>
      <c r="K21" s="2"/>
      <c r="L21"/>
      <c r="N21" s="2"/>
      <c r="P21" s="2"/>
      <c r="Q21" s="2"/>
      <c r="R21" s="2"/>
    </row>
    <row r="22" spans="10:18" ht="11.25" customHeight="1">
      <c r="J22" s="3"/>
      <c r="K22" s="2"/>
      <c r="L22"/>
      <c r="N22" s="2"/>
      <c r="P22" s="2"/>
      <c r="Q22" s="2"/>
      <c r="R22" s="2"/>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1" width="13.28125" style="94" customWidth="1"/>
    <col min="2" max="2" width="9.421875" style="94" customWidth="1"/>
    <col min="3" max="3" width="9.28125" style="94" customWidth="1"/>
    <col min="4" max="4" width="9.421875" style="94" customWidth="1"/>
    <col min="5" max="5" width="9.140625" style="94" customWidth="1"/>
    <col min="6" max="6" width="16.140625" style="94" customWidth="1"/>
    <col min="7" max="16384" width="9.140625" style="94" customWidth="1"/>
  </cols>
  <sheetData>
    <row r="1" spans="1:7" ht="15" customHeight="1">
      <c r="A1" s="354">
        <v>2.2</v>
      </c>
      <c r="B1" s="847" t="s">
        <v>114</v>
      </c>
      <c r="C1" s="843"/>
      <c r="D1" s="843"/>
      <c r="E1" s="843"/>
      <c r="F1" s="843"/>
      <c r="G1" s="10"/>
    </row>
    <row r="2" spans="1:6" ht="11.25">
      <c r="A2" s="10"/>
      <c r="B2" s="10"/>
      <c r="C2" s="10"/>
      <c r="D2" s="10"/>
      <c r="E2" s="10"/>
      <c r="F2" s="10"/>
    </row>
    <row r="3" spans="1:4" ht="11.25">
      <c r="A3" s="1"/>
      <c r="D3" s="91" t="s">
        <v>518</v>
      </c>
    </row>
    <row r="4" spans="1:4" ht="11.25">
      <c r="A4" s="19" t="s">
        <v>548</v>
      </c>
      <c r="B4" s="19">
        <v>2003</v>
      </c>
      <c r="C4" s="19">
        <v>2004</v>
      </c>
      <c r="D4" s="35">
        <v>2005</v>
      </c>
    </row>
    <row r="5" spans="1:4" ht="11.25">
      <c r="A5" s="16" t="s">
        <v>531</v>
      </c>
      <c r="B5" s="425">
        <v>1</v>
      </c>
      <c r="C5" s="425" t="s">
        <v>483</v>
      </c>
      <c r="D5" s="425">
        <v>1.2</v>
      </c>
    </row>
    <row r="6" spans="1:4" ht="11.25">
      <c r="A6" s="16" t="s">
        <v>530</v>
      </c>
      <c r="B6" s="425">
        <v>0.7</v>
      </c>
      <c r="C6" s="425">
        <v>1</v>
      </c>
      <c r="D6" s="425">
        <v>1.1</v>
      </c>
    </row>
    <row r="7" spans="1:4" ht="11.25">
      <c r="A7" s="16" t="s">
        <v>532</v>
      </c>
      <c r="B7" s="425">
        <v>1.5</v>
      </c>
      <c r="C7" s="425">
        <v>1.8</v>
      </c>
      <c r="D7" s="425">
        <v>1</v>
      </c>
    </row>
    <row r="8" spans="1:4" ht="11.25">
      <c r="A8" s="16" t="s">
        <v>426</v>
      </c>
      <c r="B8" s="425">
        <v>0.8</v>
      </c>
      <c r="C8" s="425">
        <v>0.8</v>
      </c>
      <c r="D8" s="425">
        <v>0.9</v>
      </c>
    </row>
    <row r="9" spans="1:4" ht="11.25">
      <c r="A9" s="16" t="s">
        <v>533</v>
      </c>
      <c r="B9" s="425">
        <v>0.9</v>
      </c>
      <c r="C9" s="425">
        <v>0.9</v>
      </c>
      <c r="D9" s="425">
        <v>0.9</v>
      </c>
    </row>
    <row r="10" spans="1:4" ht="11.25">
      <c r="A10" s="16" t="s">
        <v>529</v>
      </c>
      <c r="B10" s="425">
        <v>0.7</v>
      </c>
      <c r="C10" s="425">
        <v>0.7</v>
      </c>
      <c r="D10" s="425">
        <v>0.8</v>
      </c>
    </row>
    <row r="11" spans="1:4" ht="11.25">
      <c r="A11" s="727" t="s">
        <v>628</v>
      </c>
      <c r="B11" s="426">
        <v>0.6</v>
      </c>
      <c r="C11" s="426">
        <v>0.6</v>
      </c>
      <c r="D11" s="426">
        <v>0.7</v>
      </c>
    </row>
    <row r="12" spans="1:4" ht="11.25">
      <c r="A12" s="16" t="s">
        <v>540</v>
      </c>
      <c r="B12" s="425">
        <v>0.5</v>
      </c>
      <c r="C12" s="425">
        <v>0.5</v>
      </c>
      <c r="D12" s="425">
        <v>0.6</v>
      </c>
    </row>
    <row r="13" spans="1:4" ht="11.25">
      <c r="A13" s="16" t="s">
        <v>425</v>
      </c>
      <c r="B13" s="425">
        <v>0.6</v>
      </c>
      <c r="C13" s="425">
        <v>0.6</v>
      </c>
      <c r="D13" s="425">
        <v>0.6</v>
      </c>
    </row>
    <row r="14" spans="1:4" ht="11.25">
      <c r="A14" s="16" t="s">
        <v>429</v>
      </c>
      <c r="B14" s="425">
        <v>0.6</v>
      </c>
      <c r="C14" s="425" t="s">
        <v>483</v>
      </c>
      <c r="D14" s="425">
        <v>0.6</v>
      </c>
    </row>
    <row r="15" spans="1:4" ht="11.25">
      <c r="A15" s="16" t="s">
        <v>547</v>
      </c>
      <c r="B15" s="425">
        <v>0.6</v>
      </c>
      <c r="C15" s="425">
        <v>0.6</v>
      </c>
      <c r="D15" s="425">
        <v>0.6</v>
      </c>
    </row>
    <row r="16" spans="1:4" ht="11.25">
      <c r="A16" s="16" t="s">
        <v>424</v>
      </c>
      <c r="B16" s="425">
        <v>0.5</v>
      </c>
      <c r="C16" s="425">
        <v>0.5</v>
      </c>
      <c r="D16" s="425">
        <v>0.6</v>
      </c>
    </row>
    <row r="17" spans="1:4" ht="11.25">
      <c r="A17" s="727" t="s">
        <v>113</v>
      </c>
      <c r="B17" s="426">
        <v>0.5</v>
      </c>
      <c r="C17" s="426">
        <v>0.6</v>
      </c>
      <c r="D17" s="426">
        <v>0.5</v>
      </c>
    </row>
    <row r="18" spans="1:4" ht="11.25">
      <c r="A18" s="16" t="s">
        <v>437</v>
      </c>
      <c r="B18" s="425">
        <v>0.4</v>
      </c>
      <c r="C18" s="425">
        <v>0.4</v>
      </c>
      <c r="D18" s="425">
        <v>0.5</v>
      </c>
    </row>
    <row r="19" spans="1:4" ht="11.25">
      <c r="A19" s="16" t="s">
        <v>454</v>
      </c>
      <c r="B19" s="425">
        <v>0.6</v>
      </c>
      <c r="C19" s="425">
        <v>0.4</v>
      </c>
      <c r="D19" s="425">
        <v>0.5</v>
      </c>
    </row>
    <row r="20" spans="1:4" ht="11.25">
      <c r="A20" s="16" t="s">
        <v>427</v>
      </c>
      <c r="B20" s="425" t="s">
        <v>483</v>
      </c>
      <c r="C20" s="425">
        <v>0.5</v>
      </c>
      <c r="D20" s="425">
        <v>0.4</v>
      </c>
    </row>
    <row r="21" spans="1:4" ht="11.25">
      <c r="A21" s="16" t="s">
        <v>428</v>
      </c>
      <c r="B21" s="425">
        <v>0.4</v>
      </c>
      <c r="C21" s="425">
        <v>0.4</v>
      </c>
      <c r="D21" s="425">
        <v>0.4</v>
      </c>
    </row>
    <row r="22" spans="1:4" ht="11.25">
      <c r="A22" s="16" t="s">
        <v>541</v>
      </c>
      <c r="B22" s="425">
        <v>0.3</v>
      </c>
      <c r="C22" s="425">
        <v>0.4</v>
      </c>
      <c r="D22" s="425">
        <v>0.3</v>
      </c>
    </row>
    <row r="23" spans="1:4" ht="11.25">
      <c r="A23" s="16" t="s">
        <v>546</v>
      </c>
      <c r="B23" s="425">
        <v>0.3</v>
      </c>
      <c r="C23" s="425">
        <v>0.3</v>
      </c>
      <c r="D23" s="425">
        <v>0.3</v>
      </c>
    </row>
    <row r="24" spans="1:4" ht="11.25">
      <c r="A24" s="16" t="s">
        <v>452</v>
      </c>
      <c r="B24" s="425">
        <v>0.1</v>
      </c>
      <c r="C24" s="425">
        <v>0.1</v>
      </c>
      <c r="D24" s="425">
        <v>0.2</v>
      </c>
    </row>
    <row r="25" spans="1:4" ht="11.25">
      <c r="A25" s="16" t="s">
        <v>544</v>
      </c>
      <c r="B25" s="425">
        <v>0.1</v>
      </c>
      <c r="C25" s="425">
        <v>0.1</v>
      </c>
      <c r="D25" s="425">
        <v>0.2</v>
      </c>
    </row>
    <row r="26" spans="1:4" ht="11.25">
      <c r="A26" s="16" t="s">
        <v>543</v>
      </c>
      <c r="B26" s="425">
        <v>0.2</v>
      </c>
      <c r="C26" s="425">
        <v>0.3</v>
      </c>
      <c r="D26" s="425">
        <v>0.2</v>
      </c>
    </row>
    <row r="27" spans="1:4" ht="11.25">
      <c r="A27" s="16" t="s">
        <v>453</v>
      </c>
      <c r="B27" s="425">
        <v>0.2</v>
      </c>
      <c r="C27" s="425">
        <v>0.2</v>
      </c>
      <c r="D27" s="425">
        <v>0.2</v>
      </c>
    </row>
    <row r="28" spans="1:4" ht="11.25">
      <c r="A28" s="16" t="s">
        <v>542</v>
      </c>
      <c r="B28" s="425">
        <v>0.2</v>
      </c>
      <c r="C28" s="425">
        <v>0.1</v>
      </c>
      <c r="D28" s="425">
        <v>0.1</v>
      </c>
    </row>
    <row r="29" spans="1:4" ht="11.25">
      <c r="A29" s="16" t="s">
        <v>534</v>
      </c>
      <c r="B29" s="425">
        <v>0</v>
      </c>
      <c r="C29" s="425">
        <v>0.1</v>
      </c>
      <c r="D29" s="425">
        <v>0</v>
      </c>
    </row>
    <row r="30" spans="1:4" ht="11.25">
      <c r="A30" s="16" t="s">
        <v>430</v>
      </c>
      <c r="B30" s="425">
        <v>0.4</v>
      </c>
      <c r="C30" s="425">
        <v>0.4</v>
      </c>
      <c r="D30" s="425" t="s">
        <v>483</v>
      </c>
    </row>
    <row r="31" spans="1:4" ht="11.25">
      <c r="A31" s="16"/>
      <c r="B31" s="425"/>
      <c r="C31" s="425"/>
      <c r="D31" s="425"/>
    </row>
    <row r="32" spans="1:4" ht="11.25">
      <c r="A32" s="16" t="s">
        <v>461</v>
      </c>
      <c r="B32" s="425">
        <v>1</v>
      </c>
      <c r="C32" s="425">
        <v>1.1</v>
      </c>
      <c r="D32" s="425">
        <v>1.3</v>
      </c>
    </row>
    <row r="33" spans="1:4" ht="11.25">
      <c r="A33" s="16" t="s">
        <v>33</v>
      </c>
      <c r="B33" s="425">
        <v>0.2</v>
      </c>
      <c r="C33" s="425">
        <v>0.5</v>
      </c>
      <c r="D33" s="425">
        <v>0.3</v>
      </c>
    </row>
    <row r="34" spans="1:4" ht="11.25">
      <c r="A34" s="16" t="s">
        <v>42</v>
      </c>
      <c r="B34" s="425">
        <v>0.1</v>
      </c>
      <c r="C34" s="425">
        <v>0.1</v>
      </c>
      <c r="D34" s="425">
        <v>0.1</v>
      </c>
    </row>
    <row r="35" spans="1:4" ht="11.25">
      <c r="A35" s="16" t="s">
        <v>31</v>
      </c>
      <c r="B35" s="425">
        <v>0.1</v>
      </c>
      <c r="C35" s="425">
        <v>0.1</v>
      </c>
      <c r="D35" s="425">
        <v>0.1</v>
      </c>
    </row>
    <row r="36" spans="1:4" ht="11.25">
      <c r="A36" s="17" t="s">
        <v>460</v>
      </c>
      <c r="B36" s="448">
        <v>0</v>
      </c>
      <c r="C36" s="448">
        <v>0.1</v>
      </c>
      <c r="D36" s="448">
        <v>0</v>
      </c>
    </row>
    <row r="37" ht="11.25">
      <c r="D37" s="91" t="s">
        <v>520</v>
      </c>
    </row>
    <row r="38" ht="11.25">
      <c r="A38" s="322"/>
    </row>
    <row r="39" ht="11.25">
      <c r="A39" s="542" t="s">
        <v>112</v>
      </c>
    </row>
  </sheetData>
  <mergeCells count="1">
    <mergeCell ref="B1:F1"/>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M48"/>
  <sheetViews>
    <sheetView workbookViewId="0" topLeftCell="A1">
      <selection activeCell="A1" sqref="A1"/>
    </sheetView>
  </sheetViews>
  <sheetFormatPr defaultColWidth="9.140625" defaultRowHeight="12.75"/>
  <cols>
    <col min="1" max="1" width="15.00390625" style="2" customWidth="1"/>
    <col min="2" max="10" width="9.140625" style="2" customWidth="1"/>
    <col min="11" max="11" width="8.00390625" style="2" customWidth="1"/>
    <col min="12" max="12" width="7.421875" style="2" customWidth="1"/>
    <col min="13" max="13" width="6.28125" style="2" customWidth="1"/>
    <col min="14" max="16384" width="9.140625" style="2" customWidth="1"/>
  </cols>
  <sheetData>
    <row r="1" spans="1:11" ht="11.25">
      <c r="A1" s="100">
        <v>2.3</v>
      </c>
      <c r="B1" s="1" t="s">
        <v>297</v>
      </c>
      <c r="C1" s="87"/>
      <c r="D1" s="87"/>
      <c r="E1" s="87"/>
      <c r="F1" s="87"/>
      <c r="G1" s="87"/>
      <c r="H1" s="87"/>
      <c r="I1" s="87"/>
      <c r="J1" s="87"/>
      <c r="K1" s="87"/>
    </row>
    <row r="2" spans="1:11" ht="11.25">
      <c r="A2" s="24"/>
      <c r="B2" s="87"/>
      <c r="C2" s="87"/>
      <c r="D2" s="87"/>
      <c r="E2" s="87"/>
      <c r="F2" s="87"/>
      <c r="G2" s="87"/>
      <c r="H2" s="87"/>
      <c r="I2" s="87"/>
      <c r="J2" s="87"/>
      <c r="K2" s="87"/>
    </row>
    <row r="3" spans="2:11" ht="11.25">
      <c r="B3" s="87"/>
      <c r="C3" s="87"/>
      <c r="D3" s="87"/>
      <c r="E3" s="87"/>
      <c r="F3" s="87"/>
      <c r="G3" s="87"/>
      <c r="H3" s="87"/>
      <c r="I3" s="87"/>
      <c r="J3" s="87"/>
      <c r="K3" s="87"/>
    </row>
    <row r="4" spans="2:9" ht="11.25" customHeight="1">
      <c r="B4" s="87"/>
      <c r="C4" s="87"/>
      <c r="D4" s="87"/>
      <c r="E4" s="87"/>
      <c r="F4" s="87"/>
      <c r="G4" s="87"/>
      <c r="H4" s="87"/>
      <c r="I4" s="87"/>
    </row>
    <row r="5" spans="2:9" ht="11.25" customHeight="1">
      <c r="B5" s="87"/>
      <c r="C5" s="87"/>
      <c r="D5" s="87"/>
      <c r="E5" s="87"/>
      <c r="F5" s="87"/>
      <c r="G5" s="87"/>
      <c r="H5" s="87"/>
      <c r="I5" s="87"/>
    </row>
    <row r="6" spans="2:9" ht="11.25" customHeight="1">
      <c r="B6" s="87"/>
      <c r="C6" s="87"/>
      <c r="D6" s="87"/>
      <c r="E6" s="87"/>
      <c r="F6" s="87"/>
      <c r="G6" s="87"/>
      <c r="H6" s="87"/>
      <c r="I6" s="87"/>
    </row>
    <row r="7" spans="2:9" ht="11.25" customHeight="1">
      <c r="B7" s="87"/>
      <c r="C7" s="87"/>
      <c r="D7" s="87"/>
      <c r="E7" s="87"/>
      <c r="F7" s="87"/>
      <c r="G7" s="87"/>
      <c r="H7" s="87"/>
      <c r="I7" s="87"/>
    </row>
    <row r="8" spans="2:8" ht="11.25" customHeight="1">
      <c r="B8" s="87"/>
      <c r="C8" s="87"/>
      <c r="D8" s="87"/>
      <c r="E8" s="87"/>
      <c r="F8" s="87"/>
      <c r="G8" s="87"/>
      <c r="H8" s="87"/>
    </row>
    <row r="9" spans="2:9" ht="11.25" customHeight="1">
      <c r="B9" s="87"/>
      <c r="C9" s="87"/>
      <c r="D9" s="87"/>
      <c r="E9" s="87"/>
      <c r="F9" s="87"/>
      <c r="G9" s="87"/>
      <c r="H9" s="87"/>
      <c r="I9" s="33" t="s">
        <v>115</v>
      </c>
    </row>
    <row r="10" spans="2:9" ht="11.25" customHeight="1">
      <c r="B10" s="87"/>
      <c r="C10" s="87"/>
      <c r="D10" s="87"/>
      <c r="E10" s="87"/>
      <c r="F10" s="87"/>
      <c r="G10" s="87"/>
      <c r="H10" s="87"/>
      <c r="I10" s="87"/>
    </row>
    <row r="11" spans="2:13" ht="11.25" customHeight="1">
      <c r="B11" s="87"/>
      <c r="C11" s="87"/>
      <c r="D11" s="87"/>
      <c r="E11" s="87"/>
      <c r="F11" s="87"/>
      <c r="G11" s="87"/>
      <c r="H11" s="87"/>
      <c r="I11" s="838" t="s">
        <v>300</v>
      </c>
      <c r="J11" s="843"/>
      <c r="K11" s="843"/>
      <c r="L11" s="843"/>
      <c r="M11" s="843"/>
    </row>
    <row r="12" spans="2:13" ht="11.25" customHeight="1">
      <c r="B12" s="87"/>
      <c r="C12" s="87"/>
      <c r="D12" s="87"/>
      <c r="E12" s="87"/>
      <c r="F12" s="87"/>
      <c r="G12" s="87"/>
      <c r="H12" s="87"/>
      <c r="I12" s="843"/>
      <c r="J12" s="843"/>
      <c r="K12" s="843"/>
      <c r="L12" s="843"/>
      <c r="M12" s="843"/>
    </row>
    <row r="13" spans="2:13" ht="11.25">
      <c r="B13" s="87"/>
      <c r="C13" s="87"/>
      <c r="D13" s="87"/>
      <c r="E13" s="87"/>
      <c r="F13" s="87"/>
      <c r="G13" s="87"/>
      <c r="H13" s="87"/>
      <c r="I13" s="843"/>
      <c r="J13" s="843"/>
      <c r="K13" s="843"/>
      <c r="L13" s="843"/>
      <c r="M13" s="843"/>
    </row>
    <row r="14" spans="2:9" ht="11.25">
      <c r="B14" s="87"/>
      <c r="C14" s="87"/>
      <c r="D14" s="87"/>
      <c r="E14" s="87"/>
      <c r="F14" s="87"/>
      <c r="G14" s="87"/>
      <c r="H14" s="87"/>
      <c r="I14" s="87"/>
    </row>
    <row r="15" spans="2:9" ht="11.25">
      <c r="B15" s="87"/>
      <c r="C15" s="87"/>
      <c r="D15" s="87"/>
      <c r="E15" s="87"/>
      <c r="F15" s="87"/>
      <c r="G15" s="87"/>
      <c r="H15" s="87"/>
      <c r="I15" s="87"/>
    </row>
    <row r="16" spans="2:9" ht="11.25">
      <c r="B16" s="87"/>
      <c r="C16" s="87"/>
      <c r="D16" s="87"/>
      <c r="E16" s="87"/>
      <c r="F16" s="87"/>
      <c r="G16" s="87"/>
      <c r="H16" s="87"/>
      <c r="I16" s="87"/>
    </row>
    <row r="17" spans="2:11" ht="11.25">
      <c r="B17" s="87"/>
      <c r="C17" s="87"/>
      <c r="D17" s="87"/>
      <c r="E17" s="87"/>
      <c r="F17" s="87"/>
      <c r="G17" s="87"/>
      <c r="H17" s="87"/>
      <c r="I17" s="87"/>
      <c r="K17" s="87"/>
    </row>
    <row r="18" spans="2:11" ht="11.25">
      <c r="B18" s="87"/>
      <c r="C18" s="87"/>
      <c r="D18" s="87"/>
      <c r="E18" s="87"/>
      <c r="F18" s="87"/>
      <c r="G18" s="87"/>
      <c r="H18" s="87"/>
      <c r="I18" s="87"/>
      <c r="K18" s="87"/>
    </row>
    <row r="19" spans="2:11" ht="11.25">
      <c r="B19" s="87"/>
      <c r="C19" s="87"/>
      <c r="D19" s="87"/>
      <c r="E19" s="87"/>
      <c r="F19" s="87"/>
      <c r="G19" s="87"/>
      <c r="I19" s="312"/>
      <c r="J19" s="87"/>
      <c r="K19" s="87"/>
    </row>
    <row r="20" spans="2:11" ht="11.25">
      <c r="B20" s="87"/>
      <c r="C20" s="87"/>
      <c r="D20" s="87"/>
      <c r="E20" s="87"/>
      <c r="F20" s="87"/>
      <c r="G20" s="730" t="s">
        <v>519</v>
      </c>
      <c r="I20" s="312"/>
      <c r="J20" s="87"/>
      <c r="K20" s="87"/>
    </row>
    <row r="21" spans="2:11" s="25" customFormat="1" ht="11.25">
      <c r="B21" s="728"/>
      <c r="C21" s="728"/>
      <c r="D21" s="728"/>
      <c r="E21" s="728"/>
      <c r="F21" s="728"/>
      <c r="I21" s="728"/>
      <c r="J21" s="728"/>
      <c r="K21" s="728"/>
    </row>
    <row r="23" spans="2:11" ht="11.25">
      <c r="B23" s="2">
        <v>1997</v>
      </c>
      <c r="C23" s="2">
        <v>1998</v>
      </c>
      <c r="D23" s="2">
        <v>1999</v>
      </c>
      <c r="E23" s="2">
        <v>2000</v>
      </c>
      <c r="F23" s="2">
        <v>2001</v>
      </c>
      <c r="G23" s="2">
        <v>2002</v>
      </c>
      <c r="H23" s="2">
        <v>2003</v>
      </c>
      <c r="I23" s="196">
        <v>2004</v>
      </c>
      <c r="J23" s="2">
        <v>2005</v>
      </c>
      <c r="K23" s="2">
        <v>2006</v>
      </c>
    </row>
    <row r="24" spans="1:11" ht="11.25">
      <c r="A24" s="2" t="s">
        <v>34</v>
      </c>
      <c r="B24" s="6"/>
      <c r="C24" s="2">
        <v>1.8</v>
      </c>
      <c r="D24" s="2">
        <v>1.85</v>
      </c>
      <c r="E24" s="2">
        <v>1.86</v>
      </c>
      <c r="F24" s="2">
        <v>1.87</v>
      </c>
      <c r="G24" s="2">
        <v>1.88</v>
      </c>
      <c r="H24" s="2">
        <v>1.87</v>
      </c>
      <c r="I24" s="87">
        <v>1.83</v>
      </c>
      <c r="J24" s="2">
        <v>1.84</v>
      </c>
      <c r="K24" s="2">
        <v>1.84</v>
      </c>
    </row>
    <row r="25" spans="1:11" ht="11.25">
      <c r="A25" s="2" t="s">
        <v>552</v>
      </c>
      <c r="B25" s="2">
        <v>1.27</v>
      </c>
      <c r="C25" s="2">
        <v>1.24</v>
      </c>
      <c r="D25" s="2">
        <v>1.18</v>
      </c>
      <c r="E25" s="2">
        <v>1.12</v>
      </c>
      <c r="F25" s="2">
        <v>1.1</v>
      </c>
      <c r="G25" s="2">
        <v>1.1</v>
      </c>
      <c r="H25" s="2">
        <v>1.17</v>
      </c>
      <c r="I25" s="87">
        <v>1.24</v>
      </c>
      <c r="J25" s="2">
        <v>1.26</v>
      </c>
      <c r="K25" s="2">
        <v>1.32</v>
      </c>
    </row>
    <row r="26" spans="1:13" s="25" customFormat="1" ht="11.25">
      <c r="A26" s="25" t="s">
        <v>553</v>
      </c>
      <c r="B26" s="728">
        <f>B25/0.893</f>
        <v>1.4221724524076147</v>
      </c>
      <c r="C26" s="728">
        <f>C25/0.887</f>
        <v>1.3979706877113867</v>
      </c>
      <c r="D26" s="728">
        <f>D25/0.861</f>
        <v>1.370499419279907</v>
      </c>
      <c r="E26" s="728">
        <f>E25/0.86</f>
        <v>1.302325581395349</v>
      </c>
      <c r="F26" s="728">
        <f>F25/0.843</f>
        <v>1.3048635824436539</v>
      </c>
      <c r="G26" s="728">
        <f>G25/0.829</f>
        <v>1.3268998793727385</v>
      </c>
      <c r="H26" s="728">
        <f>H25/0.853</f>
        <v>1.3716295427901524</v>
      </c>
      <c r="I26" s="728">
        <v>1.45</v>
      </c>
      <c r="J26" s="728">
        <v>1.48</v>
      </c>
      <c r="K26" s="25">
        <v>1.53</v>
      </c>
      <c r="M26" s="729"/>
    </row>
    <row r="28" spans="2:11" ht="11.25">
      <c r="B28" s="87"/>
      <c r="C28" s="87"/>
      <c r="D28" s="87"/>
      <c r="E28" s="87"/>
      <c r="F28" s="87"/>
      <c r="G28" s="87"/>
      <c r="H28" s="87"/>
      <c r="I28" s="87"/>
      <c r="J28" s="87"/>
      <c r="K28" s="87"/>
    </row>
    <row r="29" spans="2:8" ht="12.75">
      <c r="B29"/>
      <c r="C29"/>
      <c r="D29"/>
      <c r="E29"/>
      <c r="F29"/>
      <c r="G29"/>
      <c r="H29"/>
    </row>
    <row r="30" spans="2:8" ht="12.75">
      <c r="B30"/>
      <c r="C30"/>
      <c r="D30"/>
      <c r="E30"/>
      <c r="F30"/>
      <c r="G30"/>
      <c r="H30"/>
    </row>
    <row r="31" ht="12.75">
      <c r="A31" s="2"/>
    </row>
    <row r="32" spans="2:8" ht="12.75">
      <c r="B32"/>
      <c r="C32"/>
      <c r="D32"/>
      <c r="E32"/>
      <c r="F32"/>
      <c r="G32"/>
      <c r="H32"/>
    </row>
    <row r="33" spans="2:8" ht="12.75">
      <c r="B33"/>
      <c r="C33"/>
      <c r="D33"/>
      <c r="E33"/>
      <c r="F33"/>
      <c r="G33"/>
      <c r="H33"/>
    </row>
    <row r="34" spans="2:8" ht="12.75">
      <c r="B34"/>
      <c r="C34"/>
      <c r="D34"/>
      <c r="E34"/>
      <c r="F34"/>
      <c r="G34"/>
      <c r="H34"/>
    </row>
    <row r="35" spans="2:8" ht="12.75">
      <c r="B35"/>
      <c r="C35"/>
      <c r="D35"/>
      <c r="E35"/>
      <c r="F35"/>
      <c r="G35"/>
      <c r="H35"/>
    </row>
    <row r="36" spans="2:8" ht="12.75">
      <c r="B36"/>
      <c r="C36"/>
      <c r="D36"/>
      <c r="E36"/>
      <c r="F36"/>
      <c r="G36"/>
      <c r="H36"/>
    </row>
    <row r="37" spans="2:8" ht="12.75">
      <c r="B37"/>
      <c r="C37"/>
      <c r="D37"/>
      <c r="E37"/>
      <c r="F37"/>
      <c r="G37"/>
      <c r="H37"/>
    </row>
    <row r="38" spans="2:8" ht="12.75">
      <c r="B38"/>
      <c r="C38"/>
      <c r="D38"/>
      <c r="E38"/>
      <c r="F38"/>
      <c r="G38"/>
      <c r="H38"/>
    </row>
    <row r="39" spans="2:10" ht="12.75">
      <c r="B39"/>
      <c r="C39"/>
      <c r="D39"/>
      <c r="E39"/>
      <c r="F39"/>
      <c r="G39"/>
      <c r="H39"/>
      <c r="J39" s="87"/>
    </row>
    <row r="40" spans="2:10" ht="12.75">
      <c r="B40"/>
      <c r="C40"/>
      <c r="D40"/>
      <c r="E40"/>
      <c r="F40"/>
      <c r="G40"/>
      <c r="H40"/>
      <c r="J40" s="87"/>
    </row>
    <row r="41" spans="2:10" ht="12.75">
      <c r="B41"/>
      <c r="C41"/>
      <c r="D41"/>
      <c r="E41"/>
      <c r="F41"/>
      <c r="G41"/>
      <c r="H41"/>
      <c r="J41" s="87"/>
    </row>
    <row r="42" spans="2:10" ht="12.75">
      <c r="B42"/>
      <c r="C42"/>
      <c r="D42"/>
      <c r="E42"/>
      <c r="F42"/>
      <c r="G42"/>
      <c r="H42"/>
      <c r="J42" s="87"/>
    </row>
    <row r="43" spans="2:10" ht="12.75">
      <c r="B43"/>
      <c r="C43"/>
      <c r="D43"/>
      <c r="E43"/>
      <c r="F43"/>
      <c r="G43"/>
      <c r="H43"/>
      <c r="J43" s="87"/>
    </row>
    <row r="44" spans="2:10" ht="12.75">
      <c r="B44"/>
      <c r="C44"/>
      <c r="D44"/>
      <c r="E44"/>
      <c r="F44"/>
      <c r="G44"/>
      <c r="H44"/>
      <c r="J44" s="87"/>
    </row>
    <row r="45" spans="2:10" ht="12.75">
      <c r="B45"/>
      <c r="C45"/>
      <c r="D45"/>
      <c r="E45"/>
      <c r="F45"/>
      <c r="G45"/>
      <c r="H45"/>
      <c r="J45" s="87"/>
    </row>
    <row r="46" spans="2:8" ht="12.75">
      <c r="B46"/>
      <c r="C46"/>
      <c r="D46"/>
      <c r="E46"/>
      <c r="F46"/>
      <c r="G46"/>
      <c r="H46"/>
    </row>
    <row r="47" spans="2:8" ht="12.75">
      <c r="B47"/>
      <c r="C47"/>
      <c r="D47"/>
      <c r="E47"/>
      <c r="F47"/>
      <c r="G47"/>
      <c r="H47"/>
    </row>
    <row r="48" spans="2:8" ht="12.75">
      <c r="B48"/>
      <c r="C48"/>
      <c r="D48"/>
      <c r="E48"/>
      <c r="F48"/>
      <c r="G48"/>
      <c r="H48"/>
    </row>
  </sheetData>
  <mergeCells count="1">
    <mergeCell ref="I11:M13"/>
  </mergeCells>
  <printOptions/>
  <pageMargins left="0.75" right="0.75" top="1" bottom="1" header="0.5" footer="0.5"/>
  <pageSetup horizontalDpi="600" verticalDpi="600" orientation="landscape" paperSize="9" scale="52" r:id="rId2"/>
  <drawing r:id="rId1"/>
</worksheet>
</file>

<file path=xl/worksheets/sheet28.xml><?xml version="1.0" encoding="utf-8"?>
<worksheet xmlns="http://schemas.openxmlformats.org/spreadsheetml/2006/main" xmlns:r="http://schemas.openxmlformats.org/officeDocument/2006/relationships">
  <dimension ref="A1:K48"/>
  <sheetViews>
    <sheetView workbookViewId="0" topLeftCell="A1">
      <selection activeCell="A1" sqref="A1"/>
    </sheetView>
  </sheetViews>
  <sheetFormatPr defaultColWidth="9.140625" defaultRowHeight="12.75"/>
  <cols>
    <col min="1" max="1" width="14.7109375" style="2" customWidth="1"/>
    <col min="2" max="2" width="7.421875" style="2" customWidth="1"/>
    <col min="3" max="3" width="7.421875" style="196" customWidth="1"/>
    <col min="4" max="4" width="7.421875" style="2" customWidth="1"/>
    <col min="5" max="16384" width="9.140625" style="2" customWidth="1"/>
  </cols>
  <sheetData>
    <row r="1" spans="1:2" ht="11.25">
      <c r="A1" s="100">
        <v>2.4</v>
      </c>
      <c r="B1" s="1" t="s">
        <v>227</v>
      </c>
    </row>
    <row r="2" ht="11.25">
      <c r="A2" s="24"/>
    </row>
    <row r="3" spans="1:4" ht="11.25">
      <c r="A3" s="1"/>
      <c r="D3" s="4" t="s">
        <v>555</v>
      </c>
    </row>
    <row r="4" spans="1:4" ht="11.25">
      <c r="A4" s="19" t="s">
        <v>548</v>
      </c>
      <c r="B4" s="37">
        <v>1996</v>
      </c>
      <c r="C4" s="509">
        <v>2001</v>
      </c>
      <c r="D4" s="185">
        <v>2006</v>
      </c>
    </row>
    <row r="5" spans="1:4" ht="11.25">
      <c r="A5" s="564" t="s">
        <v>532</v>
      </c>
      <c r="B5" s="518" t="s">
        <v>483</v>
      </c>
      <c r="C5" s="518">
        <v>4.18</v>
      </c>
      <c r="D5" s="518">
        <v>3.82</v>
      </c>
    </row>
    <row r="6" spans="1:4" ht="11.25">
      <c r="A6" s="564" t="s">
        <v>531</v>
      </c>
      <c r="B6" s="518">
        <v>2.5224</v>
      </c>
      <c r="C6" s="518">
        <v>3.3</v>
      </c>
      <c r="D6" s="518">
        <v>3.45</v>
      </c>
    </row>
    <row r="7" spans="1:4" ht="11.25">
      <c r="A7" s="564" t="s">
        <v>426</v>
      </c>
      <c r="B7" s="518">
        <v>2.1943</v>
      </c>
      <c r="C7" s="518">
        <v>2.46</v>
      </c>
      <c r="D7" s="518">
        <v>2.51</v>
      </c>
    </row>
    <row r="8" spans="1:4" ht="11.25">
      <c r="A8" s="564" t="s">
        <v>529</v>
      </c>
      <c r="B8" s="518">
        <v>1.5866</v>
      </c>
      <c r="C8" s="518">
        <v>2.04</v>
      </c>
      <c r="D8" s="518">
        <v>2.45</v>
      </c>
    </row>
    <row r="9" spans="1:4" ht="11.25">
      <c r="A9" s="564" t="s">
        <v>425</v>
      </c>
      <c r="B9" s="518">
        <v>1.838</v>
      </c>
      <c r="C9" s="518">
        <v>2.39</v>
      </c>
      <c r="D9" s="518">
        <v>2.43</v>
      </c>
    </row>
    <row r="10" spans="1:4" ht="11.25">
      <c r="A10" s="564" t="s">
        <v>429</v>
      </c>
      <c r="B10" s="518">
        <v>2.268</v>
      </c>
      <c r="C10" s="518">
        <v>2.2</v>
      </c>
      <c r="D10" s="518">
        <v>2.12</v>
      </c>
    </row>
    <row r="11" spans="1:4" ht="11.25">
      <c r="A11" s="566" t="s">
        <v>30</v>
      </c>
      <c r="B11" s="519" t="s">
        <v>483</v>
      </c>
      <c r="C11" s="519">
        <v>1.87</v>
      </c>
      <c r="D11" s="519">
        <v>1.84</v>
      </c>
    </row>
    <row r="12" spans="1:4" ht="11.25">
      <c r="A12" s="564" t="s">
        <v>424</v>
      </c>
      <c r="B12" s="518">
        <v>1.7668</v>
      </c>
      <c r="C12" s="518">
        <v>2.08</v>
      </c>
      <c r="D12" s="518">
        <v>1.83</v>
      </c>
    </row>
    <row r="13" spans="1:4" ht="11.25">
      <c r="A13" s="564" t="s">
        <v>437</v>
      </c>
      <c r="B13" s="518">
        <v>1.9841</v>
      </c>
      <c r="C13" s="518">
        <v>1.8</v>
      </c>
      <c r="D13" s="518">
        <v>1.72</v>
      </c>
    </row>
    <row r="14" spans="1:4" ht="11.25">
      <c r="A14" s="564" t="s">
        <v>547</v>
      </c>
      <c r="B14" s="518">
        <v>1.31</v>
      </c>
      <c r="C14" s="518">
        <v>1.52</v>
      </c>
      <c r="D14" s="518">
        <v>1.59</v>
      </c>
    </row>
    <row r="15" spans="1:11" ht="12.75">
      <c r="A15" s="564" t="s">
        <v>540</v>
      </c>
      <c r="B15" s="518">
        <v>0.9662</v>
      </c>
      <c r="C15" s="518">
        <v>1.2</v>
      </c>
      <c r="D15" s="518">
        <v>1.54</v>
      </c>
      <c r="I15"/>
      <c r="J15"/>
      <c r="K15"/>
    </row>
    <row r="16" spans="1:11" ht="12.75">
      <c r="A16" s="566" t="s">
        <v>553</v>
      </c>
      <c r="B16" s="519">
        <f>B17/90.8*100</f>
        <v>1.4325991189427312</v>
      </c>
      <c r="C16" s="519">
        <f>C17/84.6*100</f>
        <v>1.3002364066193854</v>
      </c>
      <c r="D16" s="519">
        <f>D17/86.1*100</f>
        <v>1.5331010452961675</v>
      </c>
      <c r="I16"/>
      <c r="J16"/>
      <c r="K16"/>
    </row>
    <row r="17" spans="1:11" ht="12.75">
      <c r="A17" s="566" t="s">
        <v>552</v>
      </c>
      <c r="B17" s="519">
        <v>1.3008</v>
      </c>
      <c r="C17" s="519">
        <v>1.1</v>
      </c>
      <c r="D17" s="519">
        <v>1.32</v>
      </c>
      <c r="I17"/>
      <c r="J17"/>
      <c r="K17"/>
    </row>
    <row r="18" spans="1:11" ht="12.75">
      <c r="A18" s="564" t="s">
        <v>541</v>
      </c>
      <c r="B18" s="518" t="s">
        <v>483</v>
      </c>
      <c r="C18" s="518">
        <v>0.71</v>
      </c>
      <c r="D18" s="518">
        <v>1.14</v>
      </c>
      <c r="J18"/>
      <c r="K18"/>
    </row>
    <row r="19" spans="1:11" ht="12.75">
      <c r="A19" s="564" t="s">
        <v>428</v>
      </c>
      <c r="B19" s="518">
        <v>0.813</v>
      </c>
      <c r="C19" s="518">
        <v>0.91</v>
      </c>
      <c r="D19" s="518">
        <v>1.12</v>
      </c>
      <c r="H19"/>
      <c r="I19"/>
      <c r="J19"/>
      <c r="K19"/>
    </row>
    <row r="20" spans="1:11" ht="12.75">
      <c r="A20" s="564" t="s">
        <v>542</v>
      </c>
      <c r="B20" s="518">
        <v>0.6511</v>
      </c>
      <c r="C20" s="518">
        <v>0.92</v>
      </c>
      <c r="D20" s="518">
        <v>1</v>
      </c>
      <c r="H20"/>
      <c r="I20"/>
      <c r="J20"/>
      <c r="K20"/>
    </row>
    <row r="21" spans="1:11" ht="12.75">
      <c r="A21" s="564" t="s">
        <v>543</v>
      </c>
      <c r="B21" s="518">
        <v>0.5036</v>
      </c>
      <c r="C21" s="518">
        <v>0.67</v>
      </c>
      <c r="D21" s="518">
        <v>0.8</v>
      </c>
      <c r="H21"/>
      <c r="I21"/>
      <c r="J21"/>
      <c r="K21"/>
    </row>
    <row r="22" spans="1:11" ht="12.75">
      <c r="A22" s="564" t="s">
        <v>544</v>
      </c>
      <c r="B22" s="518">
        <v>0.4174</v>
      </c>
      <c r="C22" s="518">
        <v>0.41</v>
      </c>
      <c r="D22" s="518">
        <v>0.69</v>
      </c>
      <c r="H22"/>
      <c r="I22"/>
      <c r="J22"/>
      <c r="K22"/>
    </row>
    <row r="23" spans="1:11" ht="12.75">
      <c r="A23" s="564" t="s">
        <v>427</v>
      </c>
      <c r="B23" s="518" t="s">
        <v>483</v>
      </c>
      <c r="C23" s="518">
        <v>0.58</v>
      </c>
      <c r="D23" s="518">
        <v>0.57</v>
      </c>
      <c r="H23"/>
      <c r="I23"/>
      <c r="J23"/>
      <c r="K23"/>
    </row>
    <row r="24" spans="1:11" ht="12.75">
      <c r="A24" s="564" t="s">
        <v>546</v>
      </c>
      <c r="B24" s="518">
        <v>0.6537</v>
      </c>
      <c r="C24" s="518">
        <v>0.62</v>
      </c>
      <c r="D24" s="518">
        <v>0.56</v>
      </c>
      <c r="H24"/>
      <c r="I24"/>
      <c r="J24"/>
      <c r="K24"/>
    </row>
    <row r="25" spans="1:11" ht="12.75">
      <c r="A25" s="564" t="s">
        <v>545</v>
      </c>
      <c r="B25" s="518" t="s">
        <v>483</v>
      </c>
      <c r="C25" s="518" t="s">
        <v>483</v>
      </c>
      <c r="D25" s="518">
        <v>0.54</v>
      </c>
      <c r="H25"/>
      <c r="I25"/>
      <c r="J25"/>
      <c r="K25"/>
    </row>
    <row r="26" spans="1:11" ht="12.75">
      <c r="A26" s="564" t="s">
        <v>454</v>
      </c>
      <c r="B26" s="518">
        <v>0.91</v>
      </c>
      <c r="C26" s="518">
        <v>0.64</v>
      </c>
      <c r="D26" s="518">
        <v>0.49</v>
      </c>
      <c r="H26"/>
      <c r="I26"/>
      <c r="J26"/>
      <c r="K26"/>
    </row>
    <row r="27" spans="1:11" ht="12.75">
      <c r="A27" s="564" t="s">
        <v>452</v>
      </c>
      <c r="B27" s="518">
        <v>0.5194</v>
      </c>
      <c r="C27" s="518">
        <v>0.47</v>
      </c>
      <c r="D27" s="518">
        <v>0.48</v>
      </c>
      <c r="H27"/>
      <c r="I27"/>
      <c r="J27"/>
      <c r="K27"/>
    </row>
    <row r="28" spans="1:11" ht="12.75">
      <c r="A28" s="564" t="s">
        <v>453</v>
      </c>
      <c r="B28" s="518" t="s">
        <v>483</v>
      </c>
      <c r="C28" s="518">
        <v>0.39</v>
      </c>
      <c r="D28" s="518">
        <v>0.46</v>
      </c>
      <c r="H28"/>
      <c r="I28"/>
      <c r="J28"/>
      <c r="K28"/>
    </row>
    <row r="29" spans="1:11" ht="12.75">
      <c r="A29" s="564" t="s">
        <v>534</v>
      </c>
      <c r="B29" s="518" t="s">
        <v>483</v>
      </c>
      <c r="C29" s="518">
        <v>0.25</v>
      </c>
      <c r="D29" s="518">
        <v>0.42</v>
      </c>
      <c r="H29"/>
      <c r="I29"/>
      <c r="J29"/>
      <c r="K29"/>
    </row>
    <row r="30" spans="1:11" ht="12.75">
      <c r="A30" s="564" t="s">
        <v>430</v>
      </c>
      <c r="B30" s="518">
        <v>0.9856</v>
      </c>
      <c r="C30" s="518">
        <v>1.09</v>
      </c>
      <c r="D30" s="518" t="s">
        <v>483</v>
      </c>
      <c r="H30"/>
      <c r="I30"/>
      <c r="J30"/>
      <c r="K30"/>
    </row>
    <row r="31" spans="1:11" ht="12.75">
      <c r="A31" s="564" t="s">
        <v>530</v>
      </c>
      <c r="B31" s="518">
        <v>0.5728</v>
      </c>
      <c r="C31" s="518">
        <v>0.8</v>
      </c>
      <c r="D31" s="518" t="s">
        <v>483</v>
      </c>
      <c r="H31"/>
      <c r="I31"/>
      <c r="J31"/>
      <c r="K31"/>
    </row>
    <row r="32" spans="1:11" ht="12.75">
      <c r="A32" s="564" t="s">
        <v>533</v>
      </c>
      <c r="B32" s="518">
        <v>1.8645</v>
      </c>
      <c r="C32" s="518">
        <v>1.82</v>
      </c>
      <c r="D32" s="518" t="s">
        <v>483</v>
      </c>
      <c r="H32"/>
      <c r="I32"/>
      <c r="J32"/>
      <c r="K32"/>
    </row>
    <row r="33" spans="1:11" ht="12.75">
      <c r="A33" s="564"/>
      <c r="B33" s="518"/>
      <c r="C33" s="518"/>
      <c r="D33" s="518"/>
      <c r="H33"/>
      <c r="I33"/>
      <c r="J33"/>
      <c r="K33"/>
    </row>
    <row r="34" spans="1:11" ht="12.75">
      <c r="A34" s="564" t="s">
        <v>451</v>
      </c>
      <c r="B34" s="518" t="s">
        <v>483</v>
      </c>
      <c r="C34" s="518">
        <v>1.59</v>
      </c>
      <c r="D34" s="518">
        <v>1.49</v>
      </c>
      <c r="H34"/>
      <c r="I34"/>
      <c r="J34"/>
      <c r="K34"/>
    </row>
    <row r="35" spans="1:11" ht="12.75">
      <c r="A35" s="564" t="s">
        <v>33</v>
      </c>
      <c r="B35" s="518" t="s">
        <v>483</v>
      </c>
      <c r="C35" s="518" t="s">
        <v>483</v>
      </c>
      <c r="D35" s="518">
        <v>0.87</v>
      </c>
      <c r="H35"/>
      <c r="I35"/>
      <c r="J35"/>
      <c r="K35"/>
    </row>
    <row r="36" spans="1:11" ht="12.75">
      <c r="A36" s="564" t="s">
        <v>460</v>
      </c>
      <c r="B36" s="518" t="s">
        <v>483</v>
      </c>
      <c r="C36" s="518">
        <v>2.95</v>
      </c>
      <c r="D36" s="518" t="s">
        <v>483</v>
      </c>
      <c r="H36"/>
      <c r="I36"/>
      <c r="J36"/>
      <c r="K36"/>
    </row>
    <row r="37" spans="1:11" ht="12.75">
      <c r="A37" s="564" t="s">
        <v>461</v>
      </c>
      <c r="B37" s="518">
        <v>2.6522</v>
      </c>
      <c r="C37" s="518" t="s">
        <v>483</v>
      </c>
      <c r="D37" s="518" t="s">
        <v>483</v>
      </c>
      <c r="H37"/>
      <c r="I37"/>
      <c r="J37"/>
      <c r="K37"/>
    </row>
    <row r="38" spans="1:11" ht="12.75">
      <c r="A38" s="565" t="s">
        <v>31</v>
      </c>
      <c r="B38" s="601">
        <v>0.4516</v>
      </c>
      <c r="C38" s="601" t="s">
        <v>483</v>
      </c>
      <c r="D38" s="601" t="s">
        <v>483</v>
      </c>
      <c r="H38"/>
      <c r="I38"/>
      <c r="J38"/>
      <c r="K38"/>
    </row>
    <row r="39" spans="4:11" ht="12.75">
      <c r="D39" s="517" t="s">
        <v>520</v>
      </c>
      <c r="H39"/>
      <c r="I39"/>
      <c r="J39"/>
      <c r="K39"/>
    </row>
    <row r="40" spans="5:9" ht="12.75">
      <c r="E40"/>
      <c r="F40"/>
      <c r="G40"/>
      <c r="H40"/>
      <c r="I40"/>
    </row>
    <row r="41" spans="1:9" ht="12.75">
      <c r="A41" s="848" t="s">
        <v>116</v>
      </c>
      <c r="B41" s="841"/>
      <c r="C41" s="841"/>
      <c r="D41" s="841"/>
      <c r="E41" s="841"/>
      <c r="F41" s="841"/>
      <c r="G41" s="841"/>
      <c r="H41"/>
      <c r="I41"/>
    </row>
    <row r="42" spans="1:9" ht="12.75">
      <c r="A42" s="841"/>
      <c r="B42" s="841"/>
      <c r="C42" s="841"/>
      <c r="D42" s="841"/>
      <c r="E42" s="841"/>
      <c r="F42" s="841"/>
      <c r="G42" s="841"/>
      <c r="H42"/>
      <c r="I42"/>
    </row>
    <row r="43" spans="1:9" ht="12.75">
      <c r="A43" s="841"/>
      <c r="B43" s="841"/>
      <c r="C43" s="841"/>
      <c r="D43" s="841"/>
      <c r="E43" s="841"/>
      <c r="F43" s="841"/>
      <c r="G43" s="841"/>
      <c r="H43"/>
      <c r="I43"/>
    </row>
    <row r="44" spans="1:9" ht="12.75">
      <c r="A44" s="841"/>
      <c r="B44" s="841"/>
      <c r="C44" s="841"/>
      <c r="D44" s="841"/>
      <c r="E44" s="841"/>
      <c r="F44" s="841"/>
      <c r="G44" s="841"/>
      <c r="H44"/>
      <c r="I44"/>
    </row>
    <row r="45" ht="11.25">
      <c r="A45" s="33"/>
    </row>
    <row r="46" ht="11.25">
      <c r="A46" s="33"/>
    </row>
    <row r="47" ht="11.25">
      <c r="A47" s="33"/>
    </row>
    <row r="48" ht="11.25">
      <c r="A48" s="33"/>
    </row>
  </sheetData>
  <mergeCells count="1">
    <mergeCell ref="A41:G44"/>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O52"/>
  <sheetViews>
    <sheetView workbookViewId="0" topLeftCell="A1">
      <selection activeCell="A1" sqref="A1"/>
    </sheetView>
  </sheetViews>
  <sheetFormatPr defaultColWidth="9.140625" defaultRowHeight="12.75"/>
  <sheetData>
    <row r="1" spans="1:2" ht="12.75">
      <c r="A1" s="100">
        <v>2.5</v>
      </c>
      <c r="B1" s="1" t="s">
        <v>298</v>
      </c>
    </row>
    <row r="2" ht="12.75">
      <c r="A2" s="24"/>
    </row>
    <row r="6" ht="12.75" customHeight="1">
      <c r="I6" s="323"/>
    </row>
    <row r="7" ht="12.75">
      <c r="I7" s="323"/>
    </row>
    <row r="8" ht="12.75" customHeight="1"/>
    <row r="13" spans="9:15" ht="12.75">
      <c r="I13" s="357"/>
      <c r="J13" s="39"/>
      <c r="K13" s="39"/>
      <c r="L13" s="39"/>
      <c r="M13" s="39"/>
      <c r="N13" s="39"/>
      <c r="O13" s="39"/>
    </row>
    <row r="21" s="502" customFormat="1" ht="12.75">
      <c r="H21" s="438" t="s">
        <v>520</v>
      </c>
    </row>
    <row r="22" spans="1:11" ht="12.75">
      <c r="A22" s="2"/>
      <c r="B22" s="2"/>
      <c r="C22" s="2"/>
      <c r="D22" s="2"/>
      <c r="E22" s="2"/>
      <c r="F22" s="2"/>
      <c r="G22" s="2"/>
      <c r="H22" s="2"/>
      <c r="I22" s="2"/>
      <c r="J22" s="2"/>
      <c r="K22" s="2"/>
    </row>
    <row r="23" spans="1:12" ht="12.75">
      <c r="A23" s="2"/>
      <c r="B23" s="2">
        <v>1994</v>
      </c>
      <c r="C23" s="2">
        <v>1995</v>
      </c>
      <c r="D23" s="2">
        <v>1996</v>
      </c>
      <c r="E23" s="2">
        <v>1997</v>
      </c>
      <c r="F23" s="2">
        <v>1998</v>
      </c>
      <c r="G23" s="2">
        <v>1999</v>
      </c>
      <c r="H23" s="2">
        <v>2000</v>
      </c>
      <c r="I23" s="2">
        <v>2001</v>
      </c>
      <c r="J23" s="2">
        <v>2002</v>
      </c>
      <c r="K23" s="2">
        <v>2003</v>
      </c>
      <c r="L23" s="2">
        <v>2004</v>
      </c>
    </row>
    <row r="24" spans="1:13" ht="12.75">
      <c r="A24" s="2" t="s">
        <v>30</v>
      </c>
      <c r="B24" s="2">
        <v>62.435</v>
      </c>
      <c r="C24" s="2">
        <v>65.441</v>
      </c>
      <c r="D24" s="2">
        <v>75.306</v>
      </c>
      <c r="E24" s="2">
        <v>84.825</v>
      </c>
      <c r="F24" s="2">
        <v>93.688</v>
      </c>
      <c r="G24" s="2">
        <v>101.141</v>
      </c>
      <c r="H24" s="2">
        <v>105.822</v>
      </c>
      <c r="I24" s="2">
        <v>104.436</v>
      </c>
      <c r="J24" s="2">
        <v>102.635</v>
      </c>
      <c r="K24" s="2">
        <v>104.385</v>
      </c>
      <c r="L24" s="2">
        <v>111.96</v>
      </c>
      <c r="M24" s="2" t="s">
        <v>697</v>
      </c>
    </row>
    <row r="25" spans="1:13" ht="12.75">
      <c r="A25" s="2" t="s">
        <v>628</v>
      </c>
      <c r="B25" s="2">
        <v>23.418</v>
      </c>
      <c r="C25" s="2">
        <v>27.51</v>
      </c>
      <c r="D25" s="2">
        <v>30.693</v>
      </c>
      <c r="E25" s="2">
        <v>35.699</v>
      </c>
      <c r="F25" s="2">
        <v>49.185</v>
      </c>
      <c r="G25" s="2">
        <v>56.5</v>
      </c>
      <c r="H25" s="2">
        <v>57.669</v>
      </c>
      <c r="I25" s="2">
        <v>63.079</v>
      </c>
      <c r="J25" s="2">
        <v>55.233</v>
      </c>
      <c r="K25" s="2">
        <v>54.112</v>
      </c>
      <c r="L25" s="2">
        <v>58.666</v>
      </c>
      <c r="M25" s="2" t="s">
        <v>697</v>
      </c>
    </row>
    <row r="26" spans="1:11" ht="12.75">
      <c r="A26" s="2"/>
      <c r="B26" s="2"/>
      <c r="C26" s="2"/>
      <c r="D26" s="2"/>
      <c r="E26" s="2"/>
      <c r="F26" s="2"/>
      <c r="G26" s="2"/>
      <c r="H26" s="2"/>
      <c r="I26" s="2"/>
      <c r="J26" s="2"/>
      <c r="K26" s="6"/>
    </row>
    <row r="27" spans="1:11" ht="12.75">
      <c r="A27" s="2" t="s">
        <v>697</v>
      </c>
      <c r="B27" s="2" t="s">
        <v>698</v>
      </c>
      <c r="C27" s="2"/>
      <c r="D27" s="2"/>
      <c r="E27" s="2"/>
      <c r="F27" s="2"/>
      <c r="G27" s="2"/>
      <c r="H27" s="2"/>
      <c r="I27" s="2"/>
      <c r="J27" s="2"/>
      <c r="K27" s="2"/>
    </row>
    <row r="28" spans="1:12" s="502" customFormat="1" ht="12.75">
      <c r="A28" s="25"/>
      <c r="B28" s="25"/>
      <c r="C28" s="25"/>
      <c r="D28" s="25"/>
      <c r="E28" s="25"/>
      <c r="F28" s="25"/>
      <c r="G28" s="25"/>
      <c r="H28" s="25"/>
      <c r="I28" s="25"/>
      <c r="J28" s="25"/>
      <c r="K28" s="25"/>
      <c r="L28" s="25"/>
    </row>
    <row r="29" spans="1:12" ht="12.75">
      <c r="A29" s="2"/>
      <c r="B29" s="2"/>
      <c r="C29" s="2"/>
      <c r="D29" s="2"/>
      <c r="E29" s="2"/>
      <c r="F29" s="2"/>
      <c r="G29" s="2"/>
      <c r="H29" s="2"/>
      <c r="I29" s="2"/>
      <c r="J29" s="2"/>
      <c r="K29" s="2"/>
      <c r="L29" s="2"/>
    </row>
    <row r="30" spans="1:11" ht="12.75">
      <c r="A30" s="2"/>
      <c r="B30" s="2"/>
      <c r="C30" s="2"/>
      <c r="D30" s="2"/>
      <c r="E30" s="2"/>
      <c r="F30" s="2"/>
      <c r="G30" s="2"/>
      <c r="H30" s="2"/>
      <c r="I30" s="2"/>
      <c r="J30" s="2"/>
      <c r="K30" s="2"/>
    </row>
    <row r="31" spans="1:11" ht="12.75">
      <c r="A31" s="2"/>
      <c r="B31" s="2"/>
      <c r="C31" s="2"/>
      <c r="D31" s="2"/>
      <c r="E31" s="2"/>
      <c r="F31" s="2"/>
      <c r="G31" s="2"/>
      <c r="H31" s="2"/>
      <c r="I31" s="2"/>
      <c r="J31" s="2"/>
      <c r="K31" s="2"/>
    </row>
    <row r="32" spans="1:11" ht="12.75">
      <c r="A32" s="2"/>
      <c r="B32" s="2"/>
      <c r="C32" s="2"/>
      <c r="D32" s="2"/>
      <c r="E32" s="2"/>
      <c r="F32" s="2"/>
      <c r="G32" s="2"/>
      <c r="H32" s="2"/>
      <c r="I32" s="2"/>
      <c r="J32" s="2"/>
      <c r="K32" s="2"/>
    </row>
    <row r="33" spans="1:11" ht="12.75">
      <c r="A33" s="2"/>
      <c r="B33" s="2"/>
      <c r="C33" s="2"/>
      <c r="D33" s="2"/>
      <c r="E33" s="2"/>
      <c r="F33" s="2"/>
      <c r="G33" s="2"/>
      <c r="H33" s="2"/>
      <c r="I33" s="2"/>
      <c r="J33" s="2"/>
      <c r="K33" s="2"/>
    </row>
    <row r="34" spans="1:11" ht="12.75">
      <c r="A34" s="2"/>
      <c r="B34" s="2"/>
      <c r="C34" s="2"/>
      <c r="D34" s="2"/>
      <c r="E34" s="2"/>
      <c r="F34" s="2"/>
      <c r="G34" s="2"/>
      <c r="H34" s="2"/>
      <c r="I34" s="2"/>
      <c r="J34" s="2"/>
      <c r="K34" s="2"/>
    </row>
    <row r="35" spans="1:11" ht="12.75">
      <c r="A35" s="2"/>
      <c r="B35" s="2"/>
      <c r="C35" s="2"/>
      <c r="D35" s="2"/>
      <c r="E35" s="2"/>
      <c r="F35" s="2"/>
      <c r="G35" s="2"/>
      <c r="H35" s="2"/>
      <c r="I35" s="2"/>
      <c r="J35" s="2"/>
      <c r="K35" s="2"/>
    </row>
    <row r="36" spans="1:11" ht="12.75">
      <c r="A36" s="2"/>
      <c r="B36" s="2"/>
      <c r="C36" s="2"/>
      <c r="D36" s="2"/>
      <c r="E36" s="2"/>
      <c r="F36" s="2"/>
      <c r="G36" s="2"/>
      <c r="H36" s="2"/>
      <c r="I36" s="2"/>
      <c r="J36" s="2"/>
      <c r="K36" s="2"/>
    </row>
    <row r="37" spans="1:10" ht="12.75">
      <c r="A37" s="2"/>
      <c r="B37" s="2"/>
      <c r="C37" s="2"/>
      <c r="D37" s="2"/>
      <c r="E37" s="2"/>
      <c r="F37" s="2"/>
      <c r="G37" s="2"/>
      <c r="H37" s="2"/>
      <c r="I37" s="2"/>
      <c r="J37" s="2"/>
    </row>
    <row r="38" spans="2:10" ht="12.75">
      <c r="B38" s="2"/>
      <c r="C38" s="2"/>
      <c r="D38" s="2"/>
      <c r="E38" s="2"/>
      <c r="F38" s="2"/>
      <c r="G38" s="2"/>
      <c r="H38" s="2"/>
      <c r="I38" s="2"/>
      <c r="J38" s="2"/>
    </row>
    <row r="39" spans="2:10" ht="12.75">
      <c r="B39" s="2"/>
      <c r="C39" s="2"/>
      <c r="D39" s="2"/>
      <c r="E39" s="2"/>
      <c r="F39" s="2"/>
      <c r="G39" s="2"/>
      <c r="H39" s="2"/>
      <c r="I39" s="2"/>
      <c r="J39" s="2"/>
    </row>
    <row r="40" spans="2:10" ht="12.75">
      <c r="B40" s="2"/>
      <c r="C40" s="2"/>
      <c r="D40" s="2"/>
      <c r="E40" s="2"/>
      <c r="F40" s="2"/>
      <c r="G40" s="2"/>
      <c r="H40" s="2"/>
      <c r="I40" s="2"/>
      <c r="J40" s="2"/>
    </row>
    <row r="41" spans="2:10" ht="12.75">
      <c r="B41" s="2"/>
      <c r="C41" s="2"/>
      <c r="D41" s="2"/>
      <c r="E41" s="2"/>
      <c r="F41" s="2"/>
      <c r="G41" s="2"/>
      <c r="H41" s="2"/>
      <c r="I41" s="2"/>
      <c r="J41" s="2"/>
    </row>
    <row r="42" spans="2:10" ht="12.75">
      <c r="B42" s="2"/>
      <c r="C42" s="2"/>
      <c r="D42" s="2"/>
      <c r="E42" s="2"/>
      <c r="F42" s="2"/>
      <c r="G42" s="2"/>
      <c r="H42" s="2"/>
      <c r="I42" s="2"/>
      <c r="J42" s="2"/>
    </row>
    <row r="43" spans="2:10" ht="12.75">
      <c r="B43" s="2"/>
      <c r="C43" s="2"/>
      <c r="D43" s="2"/>
      <c r="E43" s="2"/>
      <c r="F43" s="2"/>
      <c r="G43" s="2"/>
      <c r="H43" s="2"/>
      <c r="I43" s="2"/>
      <c r="J43" s="2"/>
    </row>
    <row r="44" spans="2:10" ht="12.75">
      <c r="B44" s="2"/>
      <c r="C44" s="2"/>
      <c r="D44" s="2"/>
      <c r="E44" s="2"/>
      <c r="F44" s="2"/>
      <c r="G44" s="2"/>
      <c r="H44" s="2"/>
      <c r="I44" s="2"/>
      <c r="J44" s="2"/>
    </row>
    <row r="45" spans="2:10" ht="12.75">
      <c r="B45" s="2"/>
      <c r="C45" s="2"/>
      <c r="D45" s="2"/>
      <c r="E45" s="2"/>
      <c r="F45" s="2"/>
      <c r="G45" s="2"/>
      <c r="H45" s="2"/>
      <c r="I45" s="2"/>
      <c r="J45" s="2"/>
    </row>
    <row r="46" spans="2:10" ht="12.75">
      <c r="B46" s="2"/>
      <c r="C46" s="2"/>
      <c r="D46" s="2"/>
      <c r="E46" s="2"/>
      <c r="F46" s="2"/>
      <c r="G46" s="2"/>
      <c r="H46" s="2"/>
      <c r="I46" s="2"/>
      <c r="J46" s="2"/>
    </row>
    <row r="47" spans="2:10" ht="12.75">
      <c r="B47" s="2"/>
      <c r="C47" s="2"/>
      <c r="D47" s="2"/>
      <c r="E47" s="2"/>
      <c r="F47" s="2"/>
      <c r="G47" s="2"/>
      <c r="H47" s="2"/>
      <c r="I47" s="2"/>
      <c r="J47" s="2"/>
    </row>
    <row r="48" spans="2:11" ht="12.75">
      <c r="B48" s="2"/>
      <c r="C48" s="2"/>
      <c r="D48" s="2"/>
      <c r="E48" s="2"/>
      <c r="F48" s="2"/>
      <c r="G48" s="2"/>
      <c r="H48" s="2"/>
      <c r="I48" s="2"/>
      <c r="J48" s="2"/>
      <c r="K48" s="2"/>
    </row>
    <row r="49" spans="2:11" ht="12.75">
      <c r="B49" s="2"/>
      <c r="C49" s="2"/>
      <c r="D49" s="2"/>
      <c r="E49" s="2"/>
      <c r="F49" s="2"/>
      <c r="G49" s="2"/>
      <c r="H49" s="2"/>
      <c r="I49" s="2"/>
      <c r="J49" s="2"/>
      <c r="K49" s="2"/>
    </row>
    <row r="50" spans="2:11" ht="12.75">
      <c r="B50" s="2"/>
      <c r="C50" s="2"/>
      <c r="D50" s="2"/>
      <c r="E50" s="2"/>
      <c r="F50" s="2"/>
      <c r="G50" s="2"/>
      <c r="H50" s="2"/>
      <c r="I50" s="2"/>
      <c r="J50" s="2"/>
      <c r="K50" s="2"/>
    </row>
    <row r="51" spans="3:10" ht="12.75">
      <c r="C51" s="2"/>
      <c r="D51" s="2"/>
      <c r="E51" s="2"/>
      <c r="F51" s="2"/>
      <c r="G51" s="2"/>
      <c r="H51" s="2"/>
      <c r="I51" s="2"/>
      <c r="J51" s="2"/>
    </row>
    <row r="52" spans="3:10" ht="12.75">
      <c r="C52" s="2"/>
      <c r="D52" s="2"/>
      <c r="E52" s="2"/>
      <c r="F52" s="2"/>
      <c r="G52" s="2"/>
      <c r="H52" s="2"/>
      <c r="I52" s="2"/>
      <c r="J52" s="2"/>
    </row>
  </sheetData>
  <printOptions/>
  <pageMargins left="0.75" right="0.75" top="1" bottom="1" header="0.5" footer="0.5"/>
  <pageSetup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9.140625" defaultRowHeight="12.75"/>
  <cols>
    <col min="1" max="1" width="13.00390625" style="0" customWidth="1"/>
    <col min="2" max="3" width="10.421875" style="0" customWidth="1"/>
    <col min="4" max="4" width="9.8515625" style="0" customWidth="1"/>
    <col min="5" max="6" width="10.8515625" style="2" customWidth="1"/>
    <col min="7" max="16384" width="9.140625" style="2" customWidth="1"/>
  </cols>
  <sheetData>
    <row r="1" spans="1:5" ht="11.25">
      <c r="A1" s="100">
        <v>1.3</v>
      </c>
      <c r="B1" s="1" t="s">
        <v>223</v>
      </c>
      <c r="C1" s="2"/>
      <c r="D1" s="2"/>
      <c r="E1" s="24"/>
    </row>
    <row r="2" spans="1:4" ht="11.25">
      <c r="A2" s="24"/>
      <c r="B2" s="2"/>
      <c r="C2" s="2"/>
      <c r="D2" s="2"/>
    </row>
    <row r="3" spans="1:6" ht="11.25">
      <c r="A3" s="2"/>
      <c r="B3" s="2"/>
      <c r="C3" s="2"/>
      <c r="D3" s="4" t="s">
        <v>270</v>
      </c>
      <c r="F3" s="24"/>
    </row>
    <row r="4" spans="1:4" ht="11.25">
      <c r="A4" s="19" t="s">
        <v>548</v>
      </c>
      <c r="B4" s="19">
        <v>2004</v>
      </c>
      <c r="C4" s="19">
        <v>2005</v>
      </c>
      <c r="D4" s="35">
        <v>2006</v>
      </c>
    </row>
    <row r="5" spans="1:4" ht="13.5" customHeight="1">
      <c r="A5" s="251" t="s">
        <v>431</v>
      </c>
      <c r="B5" s="575">
        <v>253.2</v>
      </c>
      <c r="C5" s="575">
        <v>264.2</v>
      </c>
      <c r="D5" s="575">
        <v>279.1</v>
      </c>
    </row>
    <row r="6" spans="1:4" ht="13.5" customHeight="1">
      <c r="A6" s="84" t="s">
        <v>368</v>
      </c>
      <c r="B6" s="576">
        <v>141.8</v>
      </c>
      <c r="C6" s="576">
        <v>143.7</v>
      </c>
      <c r="D6" s="576">
        <v>145.4</v>
      </c>
    </row>
    <row r="7" spans="1:4" ht="13.5" customHeight="1">
      <c r="A7" s="58" t="s">
        <v>437</v>
      </c>
      <c r="B7" s="410">
        <v>129.5</v>
      </c>
      <c r="C7" s="410">
        <v>131.1</v>
      </c>
      <c r="D7" s="410">
        <v>130.5</v>
      </c>
    </row>
    <row r="8" spans="1:7" ht="13.5" customHeight="1">
      <c r="A8" s="58" t="s">
        <v>529</v>
      </c>
      <c r="B8" s="410">
        <v>128.8</v>
      </c>
      <c r="C8" s="410">
        <v>128.7</v>
      </c>
      <c r="D8" s="410">
        <v>127.5</v>
      </c>
      <c r="G8" s="7"/>
    </row>
    <row r="9" spans="1:7" ht="13.5" customHeight="1">
      <c r="A9" s="58" t="s">
        <v>425</v>
      </c>
      <c r="B9" s="410">
        <v>125.9</v>
      </c>
      <c r="C9" s="410">
        <v>126.6</v>
      </c>
      <c r="D9" s="410">
        <v>125.7</v>
      </c>
      <c r="G9" s="7"/>
    </row>
    <row r="10" spans="1:4" ht="13.5" customHeight="1">
      <c r="A10" s="84" t="s">
        <v>369</v>
      </c>
      <c r="B10" s="576">
        <v>121.1</v>
      </c>
      <c r="C10" s="576">
        <v>122.3</v>
      </c>
      <c r="D10" s="576">
        <v>125.2</v>
      </c>
    </row>
    <row r="11" spans="1:4" ht="13.5" customHeight="1">
      <c r="A11" s="58" t="s">
        <v>532</v>
      </c>
      <c r="B11" s="410">
        <v>125</v>
      </c>
      <c r="C11" s="410">
        <v>123.7</v>
      </c>
      <c r="D11" s="410">
        <v>124.6</v>
      </c>
    </row>
    <row r="12" spans="1:4" ht="13.5" customHeight="1">
      <c r="A12" s="58" t="s">
        <v>424</v>
      </c>
      <c r="B12" s="410">
        <v>121</v>
      </c>
      <c r="C12" s="410">
        <v>121.1</v>
      </c>
      <c r="D12" s="410">
        <v>119.8</v>
      </c>
    </row>
    <row r="13" spans="1:4" ht="13.5" customHeight="1">
      <c r="A13" s="58" t="s">
        <v>533</v>
      </c>
      <c r="B13" s="410">
        <v>122</v>
      </c>
      <c r="C13" s="410">
        <v>119.2</v>
      </c>
      <c r="D13" s="410">
        <v>117.9</v>
      </c>
    </row>
    <row r="14" spans="1:4" ht="13.5" customHeight="1">
      <c r="A14" s="58" t="s">
        <v>531</v>
      </c>
      <c r="B14" s="410">
        <v>116.5</v>
      </c>
      <c r="C14" s="410">
        <v>115.1</v>
      </c>
      <c r="D14" s="410">
        <v>116.9</v>
      </c>
    </row>
    <row r="15" spans="1:4" ht="13.5" customHeight="1">
      <c r="A15" s="58" t="s">
        <v>426</v>
      </c>
      <c r="B15" s="410">
        <v>116.6</v>
      </c>
      <c r="C15" s="410">
        <v>115.1</v>
      </c>
      <c r="D15" s="410">
        <v>114.1</v>
      </c>
    </row>
    <row r="16" spans="1:4" ht="13.5" customHeight="1">
      <c r="A16" s="58" t="s">
        <v>429</v>
      </c>
      <c r="B16" s="410">
        <v>110.3</v>
      </c>
      <c r="C16" s="410">
        <v>111.9</v>
      </c>
      <c r="D16" s="410">
        <v>110.9</v>
      </c>
    </row>
    <row r="17" spans="1:4" ht="13.5" customHeight="1">
      <c r="A17" s="58" t="s">
        <v>428</v>
      </c>
      <c r="B17" s="410">
        <v>101.2</v>
      </c>
      <c r="C17" s="410">
        <v>102.9</v>
      </c>
      <c r="D17" s="410">
        <v>104.9</v>
      </c>
    </row>
    <row r="18" spans="1:4" ht="13.5" customHeight="1">
      <c r="A18" s="58" t="s">
        <v>430</v>
      </c>
      <c r="B18" s="410">
        <v>106.9</v>
      </c>
      <c r="C18" s="410">
        <v>105.1</v>
      </c>
      <c r="D18" s="410">
        <v>103.3</v>
      </c>
    </row>
    <row r="19" spans="1:4" ht="13.5" customHeight="1">
      <c r="A19" s="84" t="s">
        <v>30</v>
      </c>
      <c r="B19" s="576">
        <v>100</v>
      </c>
      <c r="C19" s="576">
        <v>100</v>
      </c>
      <c r="D19" s="576">
        <v>100</v>
      </c>
    </row>
    <row r="20" spans="1:4" ht="13.5" customHeight="1">
      <c r="A20" s="58" t="s">
        <v>427</v>
      </c>
      <c r="B20" s="410">
        <v>93.9</v>
      </c>
      <c r="C20" s="410">
        <v>96.1</v>
      </c>
      <c r="D20" s="410">
        <v>97.3</v>
      </c>
    </row>
    <row r="21" spans="1:4" ht="13.5" customHeight="1">
      <c r="A21" s="58" t="s">
        <v>534</v>
      </c>
      <c r="B21" s="410">
        <v>90.5</v>
      </c>
      <c r="C21" s="410">
        <v>92.6</v>
      </c>
      <c r="D21" s="410">
        <v>91.9</v>
      </c>
    </row>
    <row r="22" spans="1:4" ht="13.5" customHeight="1">
      <c r="A22" s="58" t="s">
        <v>547</v>
      </c>
      <c r="B22" s="410">
        <v>85.3</v>
      </c>
      <c r="C22" s="410">
        <v>86.8</v>
      </c>
      <c r="D22" s="410">
        <v>87.8</v>
      </c>
    </row>
    <row r="23" spans="1:4" ht="13.5" customHeight="1">
      <c r="A23" s="58" t="s">
        <v>540</v>
      </c>
      <c r="B23" s="410">
        <v>75.3</v>
      </c>
      <c r="C23" s="410">
        <v>76.6</v>
      </c>
      <c r="D23" s="410">
        <v>78.6</v>
      </c>
    </row>
    <row r="24" spans="1:4" ht="13.5" customHeight="1">
      <c r="A24" s="58" t="s">
        <v>545</v>
      </c>
      <c r="B24" s="410">
        <v>76.8</v>
      </c>
      <c r="C24" s="410">
        <v>77.3</v>
      </c>
      <c r="D24" s="410">
        <v>76.9</v>
      </c>
    </row>
    <row r="25" spans="1:4" ht="13.5" customHeight="1">
      <c r="A25" s="58" t="s">
        <v>530</v>
      </c>
      <c r="B25" s="410">
        <v>74.7</v>
      </c>
      <c r="C25" s="410">
        <v>75.4</v>
      </c>
      <c r="D25" s="410">
        <v>74.5</v>
      </c>
    </row>
    <row r="26" spans="1:4" ht="13.5" customHeight="1">
      <c r="A26" s="58" t="s">
        <v>541</v>
      </c>
      <c r="B26" s="410">
        <v>56.9</v>
      </c>
      <c r="C26" s="410">
        <v>62.9</v>
      </c>
      <c r="D26" s="410">
        <v>68.4</v>
      </c>
    </row>
    <row r="27" spans="1:4" ht="13.5" customHeight="1">
      <c r="A27" s="58" t="s">
        <v>542</v>
      </c>
      <c r="B27" s="410">
        <v>63.3</v>
      </c>
      <c r="C27" s="410">
        <v>64.2</v>
      </c>
      <c r="D27" s="410">
        <v>64.8</v>
      </c>
    </row>
    <row r="28" spans="1:4" ht="13.5" customHeight="1">
      <c r="A28" s="58" t="s">
        <v>454</v>
      </c>
      <c r="B28" s="410">
        <v>57.2</v>
      </c>
      <c r="C28" s="410">
        <v>60.5</v>
      </c>
      <c r="D28" s="410">
        <v>63.7</v>
      </c>
    </row>
    <row r="29" spans="1:4" ht="13.5" customHeight="1">
      <c r="A29" s="58" t="s">
        <v>543</v>
      </c>
      <c r="B29" s="410">
        <v>50.5</v>
      </c>
      <c r="C29" s="410">
        <v>53.2</v>
      </c>
      <c r="D29" s="410">
        <v>56.1</v>
      </c>
    </row>
    <row r="30" spans="1:4" ht="13.5" customHeight="1">
      <c r="A30" s="58" t="s">
        <v>544</v>
      </c>
      <c r="B30" s="410">
        <v>45.8</v>
      </c>
      <c r="C30" s="410">
        <v>49.9</v>
      </c>
      <c r="D30" s="410">
        <v>53.7</v>
      </c>
    </row>
    <row r="31" spans="1:4" ht="13.5" customHeight="1">
      <c r="A31" s="58" t="s">
        <v>546</v>
      </c>
      <c r="B31" s="410">
        <v>50.7</v>
      </c>
      <c r="C31" s="410">
        <v>51.2</v>
      </c>
      <c r="D31" s="410">
        <v>52.4</v>
      </c>
    </row>
    <row r="32" spans="1:4" ht="13.5" customHeight="1">
      <c r="A32" s="58" t="s">
        <v>453</v>
      </c>
      <c r="B32" s="410">
        <v>34.1</v>
      </c>
      <c r="C32" s="410">
        <v>35.4</v>
      </c>
      <c r="D32" s="410">
        <v>38.8</v>
      </c>
    </row>
    <row r="33" spans="1:4" ht="13.5" customHeight="1">
      <c r="A33" s="58" t="s">
        <v>452</v>
      </c>
      <c r="B33" s="410">
        <v>33.8</v>
      </c>
      <c r="C33" s="410">
        <v>35.3</v>
      </c>
      <c r="D33" s="410">
        <v>36.7</v>
      </c>
    </row>
    <row r="34" spans="1:4" ht="13.5" customHeight="1">
      <c r="A34" s="58"/>
      <c r="B34" s="410"/>
      <c r="C34" s="410"/>
      <c r="D34" s="410"/>
    </row>
    <row r="35" spans="1:4" ht="13.5" customHeight="1">
      <c r="A35" s="58" t="s">
        <v>451</v>
      </c>
      <c r="B35" s="410">
        <v>164.7</v>
      </c>
      <c r="C35" s="410">
        <v>179.7</v>
      </c>
      <c r="D35" s="410">
        <v>185.9</v>
      </c>
    </row>
    <row r="36" spans="1:4" ht="13.5" customHeight="1">
      <c r="A36" s="58" t="s">
        <v>461</v>
      </c>
      <c r="B36" s="410">
        <v>134.6</v>
      </c>
      <c r="C36" s="410">
        <v>134</v>
      </c>
      <c r="D36" s="410">
        <v>134.8</v>
      </c>
    </row>
    <row r="37" spans="1:4" ht="13.5" customHeight="1">
      <c r="A37" s="58" t="s">
        <v>460</v>
      </c>
      <c r="B37" s="410">
        <v>131.3</v>
      </c>
      <c r="C37" s="410">
        <v>134.9</v>
      </c>
      <c r="D37" s="410">
        <v>130.6</v>
      </c>
    </row>
    <row r="38" spans="1:4" ht="13.5" customHeight="1">
      <c r="A38" s="58" t="s">
        <v>33</v>
      </c>
      <c r="B38" s="410">
        <v>52.1</v>
      </c>
      <c r="C38" s="410">
        <v>49.9</v>
      </c>
      <c r="D38" s="410">
        <v>51.5</v>
      </c>
    </row>
    <row r="39" spans="1:4" ht="13.5" customHeight="1">
      <c r="A39" s="58" t="s">
        <v>31</v>
      </c>
      <c r="B39" s="410">
        <v>37.4</v>
      </c>
      <c r="C39" s="410">
        <v>39.1</v>
      </c>
      <c r="D39" s="410">
        <v>41.2</v>
      </c>
    </row>
    <row r="40" spans="1:4" ht="13.5" customHeight="1">
      <c r="A40" s="22" t="s">
        <v>42</v>
      </c>
      <c r="B40" s="412">
        <v>26.7</v>
      </c>
      <c r="C40" s="412">
        <v>27.9</v>
      </c>
      <c r="D40" s="412">
        <v>28.2</v>
      </c>
    </row>
    <row r="41" spans="1:4" ht="11.25">
      <c r="A41" s="2"/>
      <c r="B41" s="2"/>
      <c r="C41" s="2"/>
      <c r="D41" s="32" t="s">
        <v>449</v>
      </c>
    </row>
    <row r="42" spans="1:4" ht="11.25">
      <c r="A42" s="2"/>
      <c r="B42" s="2"/>
      <c r="C42" s="2"/>
      <c r="D42" s="2"/>
    </row>
    <row r="43" spans="1:4" ht="11.25">
      <c r="A43" s="36" t="s">
        <v>157</v>
      </c>
      <c r="B43" s="2"/>
      <c r="C43" s="319"/>
      <c r="D43" s="2"/>
    </row>
  </sheetData>
  <printOptions/>
  <pageMargins left="0.75" right="0.75" top="1" bottom="1" header="0.5" footer="0.5"/>
  <pageSetup horizontalDpi="600" verticalDpi="600" orientation="landscape" paperSize="9" scale="71" r:id="rId1"/>
  <headerFooter alignWithMargins="0">
    <oddHeader>&amp;L&amp;F
&amp;A</oddHeader>
  </headerFooter>
</worksheet>
</file>

<file path=xl/worksheets/sheet30.xml><?xml version="1.0" encoding="utf-8"?>
<worksheet xmlns="http://schemas.openxmlformats.org/spreadsheetml/2006/main" xmlns:r="http://schemas.openxmlformats.org/officeDocument/2006/relationships">
  <dimension ref="A1:K78"/>
  <sheetViews>
    <sheetView workbookViewId="0" topLeftCell="A1">
      <selection activeCell="A1" sqref="A1"/>
    </sheetView>
  </sheetViews>
  <sheetFormatPr defaultColWidth="9.140625" defaultRowHeight="12.75"/>
  <sheetData>
    <row r="1" spans="1:2" ht="12.75">
      <c r="A1" s="100">
        <v>2.6</v>
      </c>
      <c r="B1" s="1" t="s">
        <v>229</v>
      </c>
    </row>
    <row r="2" ht="12.75">
      <c r="A2" s="24"/>
    </row>
    <row r="18" spans="8:9" ht="12.75">
      <c r="H18" s="310"/>
      <c r="I18" s="310"/>
    </row>
    <row r="19" spans="8:9" ht="12.75">
      <c r="H19" s="310"/>
      <c r="I19" s="310"/>
    </row>
    <row r="20" spans="8:9" ht="12.75">
      <c r="H20" s="374"/>
      <c r="I20" s="310"/>
    </row>
    <row r="21" spans="8:9" ht="12.75">
      <c r="H21" s="310"/>
      <c r="I21" s="310"/>
    </row>
    <row r="22" spans="8:9" ht="12.75">
      <c r="H22" s="323"/>
      <c r="I22" s="310"/>
    </row>
    <row r="39" ht="12.75">
      <c r="F39" s="32" t="s">
        <v>520</v>
      </c>
    </row>
    <row r="40" spans="1:6" ht="12.75">
      <c r="A40" s="33" t="s">
        <v>230</v>
      </c>
      <c r="F40" s="32"/>
    </row>
    <row r="41" s="502" customFormat="1" ht="12.75"/>
    <row r="42" spans="1:10" ht="12.75">
      <c r="A42" s="2" t="s">
        <v>209</v>
      </c>
      <c r="B42" s="2"/>
      <c r="C42" s="2">
        <v>2004</v>
      </c>
      <c r="D42" s="2" t="s">
        <v>228</v>
      </c>
      <c r="G42" s="2"/>
      <c r="H42" s="2"/>
      <c r="I42" s="2"/>
      <c r="J42" s="2"/>
    </row>
    <row r="43" spans="1:4" ht="12.75">
      <c r="A43" s="2" t="s">
        <v>31</v>
      </c>
      <c r="B43" s="2"/>
      <c r="C43" s="2">
        <v>1.495</v>
      </c>
      <c r="D43" s="2" t="s">
        <v>697</v>
      </c>
    </row>
    <row r="44" spans="1:4" ht="12.75">
      <c r="A44" s="2" t="s">
        <v>33</v>
      </c>
      <c r="B44" s="2"/>
      <c r="C44" s="2">
        <v>10.897</v>
      </c>
      <c r="D44" s="2" t="s">
        <v>697</v>
      </c>
    </row>
    <row r="45" spans="1:4" ht="12.75">
      <c r="A45" s="2" t="s">
        <v>451</v>
      </c>
      <c r="B45" s="2"/>
      <c r="C45" s="2">
        <v>62.659</v>
      </c>
      <c r="D45" s="2" t="s">
        <v>697</v>
      </c>
    </row>
    <row r="46" spans="1:4" ht="12.75">
      <c r="A46" s="99" t="s">
        <v>460</v>
      </c>
      <c r="B46" s="2"/>
      <c r="C46" s="2">
        <v>114.639</v>
      </c>
      <c r="D46" s="2">
        <v>2003</v>
      </c>
    </row>
    <row r="47" spans="1:4" ht="12.75">
      <c r="A47" s="2" t="s">
        <v>461</v>
      </c>
      <c r="B47" s="2"/>
      <c r="C47" s="2">
        <v>419.136</v>
      </c>
      <c r="D47" s="2" t="s">
        <v>697</v>
      </c>
    </row>
    <row r="48" ht="12.75">
      <c r="A48" s="2"/>
    </row>
    <row r="49" spans="1:4" ht="12.75">
      <c r="A49" s="2" t="s">
        <v>453</v>
      </c>
      <c r="B49" s="2"/>
      <c r="C49" s="2">
        <v>1.157</v>
      </c>
      <c r="D49" s="2" t="s">
        <v>697</v>
      </c>
    </row>
    <row r="50" spans="1:4" ht="12.75">
      <c r="A50" s="2" t="s">
        <v>452</v>
      </c>
      <c r="B50" s="2"/>
      <c r="C50" s="2">
        <v>1.719</v>
      </c>
      <c r="D50" s="2" t="s">
        <v>697</v>
      </c>
    </row>
    <row r="51" spans="1:4" ht="12.75">
      <c r="A51" s="2" t="s">
        <v>543</v>
      </c>
      <c r="B51" s="2"/>
      <c r="C51" s="2">
        <v>2.792</v>
      </c>
      <c r="D51" s="2" t="s">
        <v>697</v>
      </c>
    </row>
    <row r="52" spans="1:4" ht="12.75">
      <c r="A52" s="99" t="s">
        <v>544</v>
      </c>
      <c r="B52" s="2"/>
      <c r="C52" s="2">
        <v>3.517</v>
      </c>
      <c r="D52" s="2">
        <v>2003</v>
      </c>
    </row>
    <row r="53" spans="1:4" ht="12.75">
      <c r="A53" s="2" t="s">
        <v>454</v>
      </c>
      <c r="B53" s="2"/>
      <c r="C53" s="2">
        <v>3.658</v>
      </c>
      <c r="D53" s="2" t="s">
        <v>697</v>
      </c>
    </row>
    <row r="54" spans="1:4" ht="12.75">
      <c r="A54" s="2" t="s">
        <v>546</v>
      </c>
      <c r="B54" s="2"/>
      <c r="C54" s="2">
        <v>3.659</v>
      </c>
      <c r="D54" s="2" t="s">
        <v>697</v>
      </c>
    </row>
    <row r="55" spans="1:4" ht="12.75">
      <c r="A55" s="2" t="s">
        <v>530</v>
      </c>
      <c r="B55" s="2"/>
      <c r="C55" s="2">
        <v>5.825</v>
      </c>
      <c r="D55" s="2" t="s">
        <v>697</v>
      </c>
    </row>
    <row r="56" spans="1:4" ht="12.75">
      <c r="A56" s="2" t="s">
        <v>427</v>
      </c>
      <c r="B56" s="2"/>
      <c r="C56" s="2">
        <v>6.819</v>
      </c>
      <c r="D56" s="2" t="s">
        <v>697</v>
      </c>
    </row>
    <row r="57" spans="1:4" ht="12.75">
      <c r="A57" s="99" t="s">
        <v>541</v>
      </c>
      <c r="B57" s="2"/>
      <c r="C57" s="2">
        <v>7.913</v>
      </c>
      <c r="D57" s="2">
        <v>2003</v>
      </c>
    </row>
    <row r="58" spans="1:4" ht="12.75">
      <c r="A58" s="99" t="s">
        <v>534</v>
      </c>
      <c r="B58" s="2"/>
      <c r="C58" s="2">
        <v>8.67</v>
      </c>
      <c r="D58" s="2">
        <v>2003</v>
      </c>
    </row>
    <row r="59" spans="1:4" ht="12.75">
      <c r="A59" s="2" t="s">
        <v>540</v>
      </c>
      <c r="B59" s="2"/>
      <c r="C59" s="2">
        <v>8.973</v>
      </c>
      <c r="D59" s="2" t="s">
        <v>697</v>
      </c>
    </row>
    <row r="60" spans="1:4" ht="12.75">
      <c r="A60" s="2" t="s">
        <v>545</v>
      </c>
      <c r="B60" s="2"/>
      <c r="C60" s="2">
        <v>9.678</v>
      </c>
      <c r="D60" s="2" t="s">
        <v>697</v>
      </c>
    </row>
    <row r="61" spans="1:4" ht="12.75">
      <c r="A61" s="99" t="s">
        <v>542</v>
      </c>
      <c r="B61" s="2"/>
      <c r="C61" s="2">
        <v>12.328</v>
      </c>
      <c r="D61" s="2">
        <v>2003</v>
      </c>
    </row>
    <row r="62" spans="1:4" ht="12.75">
      <c r="A62" s="2" t="s">
        <v>428</v>
      </c>
      <c r="B62" s="2"/>
      <c r="C62" s="2">
        <v>28.554</v>
      </c>
      <c r="D62" s="2" t="s">
        <v>697</v>
      </c>
    </row>
    <row r="63" spans="1:4" ht="12.75">
      <c r="A63" s="2" t="s">
        <v>547</v>
      </c>
      <c r="B63" s="2"/>
      <c r="C63" s="2">
        <v>53.801</v>
      </c>
      <c r="D63" s="2" t="s">
        <v>697</v>
      </c>
    </row>
    <row r="64" spans="1:4" ht="12.75">
      <c r="A64" s="2" t="s">
        <v>628</v>
      </c>
      <c r="B64" s="2"/>
      <c r="C64" s="2">
        <v>58.666</v>
      </c>
      <c r="D64" s="2" t="s">
        <v>697</v>
      </c>
    </row>
    <row r="65" spans="1:4" ht="12.75">
      <c r="A65" s="2" t="s">
        <v>430</v>
      </c>
      <c r="B65" s="2"/>
      <c r="C65" s="2">
        <v>79.127</v>
      </c>
      <c r="D65" s="2" t="s">
        <v>697</v>
      </c>
    </row>
    <row r="66" spans="1:4" ht="12.75">
      <c r="A66" s="2" t="s">
        <v>533</v>
      </c>
      <c r="B66" s="2"/>
      <c r="C66" s="2">
        <v>98.31</v>
      </c>
      <c r="D66" s="2" t="s">
        <v>697</v>
      </c>
    </row>
    <row r="67" spans="1:4" ht="12.75">
      <c r="A67" s="2" t="s">
        <v>30</v>
      </c>
      <c r="B67" s="2"/>
      <c r="C67" s="2">
        <v>111.96</v>
      </c>
      <c r="D67" s="2" t="s">
        <v>697</v>
      </c>
    </row>
    <row r="68" spans="1:4" ht="12.75">
      <c r="A68" s="2" t="s">
        <v>429</v>
      </c>
      <c r="B68" s="2"/>
      <c r="C68" s="2">
        <v>128.497</v>
      </c>
      <c r="D68" s="2" t="s">
        <v>697</v>
      </c>
    </row>
    <row r="69" spans="1:4" ht="12.75">
      <c r="A69" s="2" t="s">
        <v>424</v>
      </c>
      <c r="B69" s="2"/>
      <c r="C69" s="2">
        <v>135.142</v>
      </c>
      <c r="D69" s="2" t="s">
        <v>697</v>
      </c>
    </row>
    <row r="70" spans="1:4" ht="12.75">
      <c r="A70" s="2" t="s">
        <v>529</v>
      </c>
      <c r="B70" s="2"/>
      <c r="C70" s="2">
        <v>165.612</v>
      </c>
      <c r="D70" s="2" t="s">
        <v>697</v>
      </c>
    </row>
    <row r="71" spans="1:11" ht="12.75">
      <c r="A71" s="2" t="s">
        <v>425</v>
      </c>
      <c r="B71" s="2"/>
      <c r="C71" s="2">
        <v>200.445</v>
      </c>
      <c r="D71" s="2" t="s">
        <v>697</v>
      </c>
      <c r="H71" s="2"/>
      <c r="I71" s="2"/>
      <c r="J71" s="2"/>
      <c r="K71" s="2"/>
    </row>
    <row r="72" spans="1:4" ht="12.75">
      <c r="A72" s="2" t="s">
        <v>531</v>
      </c>
      <c r="B72" s="2"/>
      <c r="C72" s="2">
        <v>221.065</v>
      </c>
      <c r="D72" s="2" t="s">
        <v>697</v>
      </c>
    </row>
    <row r="73" spans="1:4" ht="12.75">
      <c r="A73" s="2" t="s">
        <v>431</v>
      </c>
      <c r="B73" s="2"/>
      <c r="C73" s="2">
        <v>235.806</v>
      </c>
      <c r="D73" s="2" t="s">
        <v>697</v>
      </c>
    </row>
    <row r="74" spans="1:4" ht="12.75">
      <c r="A74" s="2" t="s">
        <v>532</v>
      </c>
      <c r="B74" s="2"/>
      <c r="C74" s="2">
        <v>242.027</v>
      </c>
      <c r="D74" s="2" t="s">
        <v>697</v>
      </c>
    </row>
    <row r="75" spans="1:4" s="39" customFormat="1" ht="12.75">
      <c r="A75" s="2" t="s">
        <v>437</v>
      </c>
      <c r="B75" s="2"/>
      <c r="C75" s="2">
        <v>243.342</v>
      </c>
      <c r="D75" s="2" t="s">
        <v>697</v>
      </c>
    </row>
    <row r="76" spans="1:4" ht="12.75">
      <c r="A76" s="2" t="s">
        <v>426</v>
      </c>
      <c r="B76" s="2"/>
      <c r="C76" s="2">
        <v>281.844</v>
      </c>
      <c r="D76" s="2" t="s">
        <v>697</v>
      </c>
    </row>
    <row r="77" spans="5:10" s="502" customFormat="1" ht="12.75">
      <c r="E77" s="25"/>
      <c r="F77" s="25"/>
      <c r="G77" s="25"/>
      <c r="H77" s="25"/>
      <c r="I77" s="25"/>
      <c r="J77" s="25"/>
    </row>
    <row r="78" spans="5:10" ht="12.75">
      <c r="E78" s="2"/>
      <c r="F78" s="2"/>
      <c r="G78" s="2"/>
      <c r="H78" s="2"/>
      <c r="I78" s="2"/>
      <c r="J78" s="2"/>
    </row>
  </sheetData>
  <printOptions/>
  <pageMargins left="0.75" right="0.75" top="1" bottom="1" header="0.5" footer="0.5"/>
  <pageSetup horizontalDpi="600" verticalDpi="600" orientation="portrait" paperSize="9" scale="73" r:id="rId2"/>
  <drawing r:id="rId1"/>
</worksheet>
</file>

<file path=xl/worksheets/sheet31.xml><?xml version="1.0" encoding="utf-8"?>
<worksheet xmlns="http://schemas.openxmlformats.org/spreadsheetml/2006/main" xmlns:r="http://schemas.openxmlformats.org/officeDocument/2006/relationships">
  <dimension ref="A1:H22"/>
  <sheetViews>
    <sheetView workbookViewId="0" topLeftCell="A1">
      <selection activeCell="A1" sqref="A1"/>
    </sheetView>
  </sheetViews>
  <sheetFormatPr defaultColWidth="9.140625" defaultRowHeight="12.75"/>
  <cols>
    <col min="1" max="1" width="8.57421875" style="2" customWidth="1"/>
    <col min="2" max="2" width="17.140625" style="2" customWidth="1"/>
    <col min="3" max="3" width="21.00390625" style="2" customWidth="1"/>
    <col min="4" max="4" width="16.140625" style="2" customWidth="1"/>
    <col min="5" max="16384" width="9.140625" style="2" customWidth="1"/>
  </cols>
  <sheetData>
    <row r="1" spans="1:2" ht="11.25">
      <c r="A1" s="100">
        <v>2.7</v>
      </c>
      <c r="B1" s="100" t="s">
        <v>434</v>
      </c>
    </row>
    <row r="2" spans="1:2" ht="11.25">
      <c r="A2" s="317"/>
      <c r="B2" s="100"/>
    </row>
    <row r="3" spans="2:4" ht="11.25">
      <c r="B3" s="634" t="s">
        <v>210</v>
      </c>
      <c r="C3" s="4" t="s">
        <v>457</v>
      </c>
      <c r="D3" s="633" t="s">
        <v>457</v>
      </c>
    </row>
    <row r="4" spans="1:4" ht="32.25" customHeight="1">
      <c r="A4" s="14" t="s">
        <v>550</v>
      </c>
      <c r="B4" s="15" t="s">
        <v>432</v>
      </c>
      <c r="C4" s="15" t="s">
        <v>433</v>
      </c>
      <c r="D4" s="200" t="s">
        <v>117</v>
      </c>
    </row>
    <row r="5" spans="1:4" ht="14.25" customHeight="1">
      <c r="A5" s="264">
        <v>1998</v>
      </c>
      <c r="B5" s="484">
        <v>61.2</v>
      </c>
      <c r="C5" s="484">
        <v>4.973992197659298</v>
      </c>
      <c r="D5" s="424" t="s">
        <v>483</v>
      </c>
    </row>
    <row r="6" spans="1:4" ht="11.25">
      <c r="A6" s="264">
        <v>2000</v>
      </c>
      <c r="B6" s="484">
        <v>266</v>
      </c>
      <c r="C6" s="484">
        <v>20.470986609204246</v>
      </c>
      <c r="D6" s="425" t="s">
        <v>483</v>
      </c>
    </row>
    <row r="7" spans="1:4" ht="11.25">
      <c r="A7" s="264">
        <v>2003</v>
      </c>
      <c r="B7" s="484">
        <v>463.2</v>
      </c>
      <c r="C7" s="484">
        <v>33.519067949924015</v>
      </c>
      <c r="D7" s="406">
        <v>0.6</v>
      </c>
    </row>
    <row r="8" spans="1:4" ht="11.25">
      <c r="A8" s="264">
        <v>2004</v>
      </c>
      <c r="B8" s="410">
        <v>537</v>
      </c>
      <c r="C8" s="410">
        <v>38.196173269791586</v>
      </c>
      <c r="D8" s="406">
        <v>2.9</v>
      </c>
    </row>
    <row r="9" spans="1:4" ht="11.25">
      <c r="A9" s="264">
        <v>2005</v>
      </c>
      <c r="B9" s="410">
        <v>655</v>
      </c>
      <c r="C9" s="410">
        <v>45.1</v>
      </c>
      <c r="D9" s="406">
        <v>7.4</v>
      </c>
    </row>
    <row r="10" spans="1:4" ht="11.25">
      <c r="A10" s="264">
        <v>2006</v>
      </c>
      <c r="B10" s="410">
        <v>722.2</v>
      </c>
      <c r="C10" s="410">
        <v>48.7</v>
      </c>
      <c r="D10" s="406">
        <v>13</v>
      </c>
    </row>
    <row r="11" spans="1:4" ht="11.25">
      <c r="A11" s="265">
        <v>2007</v>
      </c>
      <c r="B11" s="412">
        <v>865.5</v>
      </c>
      <c r="C11" s="412">
        <v>56.8</v>
      </c>
      <c r="D11" s="412">
        <v>30.6</v>
      </c>
    </row>
    <row r="12" ht="11.25">
      <c r="D12" s="101" t="s">
        <v>694</v>
      </c>
    </row>
    <row r="14" ht="11.25">
      <c r="A14" s="33" t="s">
        <v>435</v>
      </c>
    </row>
    <row r="15" ht="11.25">
      <c r="A15" s="2" t="s">
        <v>436</v>
      </c>
    </row>
    <row r="20" spans="5:8" ht="11.25">
      <c r="E20" s="389"/>
      <c r="F20" s="389"/>
      <c r="G20" s="389"/>
      <c r="H20" s="389"/>
    </row>
    <row r="22" spans="4:8" ht="11.25">
      <c r="D22" s="7"/>
      <c r="E22" s="7"/>
      <c r="F22" s="7"/>
      <c r="G22" s="7"/>
      <c r="H22" s="7"/>
    </row>
  </sheetData>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3.140625" style="2" customWidth="1"/>
    <col min="2" max="4" width="9.140625" style="2" customWidth="1"/>
    <col min="5" max="5" width="8.421875" style="2" customWidth="1"/>
    <col min="6" max="16384" width="9.140625" style="2" customWidth="1"/>
  </cols>
  <sheetData>
    <row r="1" spans="1:2" ht="11.25">
      <c r="A1" s="100">
        <v>2.8</v>
      </c>
      <c r="B1" s="1" t="s">
        <v>231</v>
      </c>
    </row>
    <row r="2" ht="11.25">
      <c r="A2" s="24"/>
    </row>
    <row r="3" spans="1:4" ht="11.25">
      <c r="A3" s="1"/>
      <c r="D3" s="4" t="s">
        <v>596</v>
      </c>
    </row>
    <row r="4" spans="1:4" ht="11.25">
      <c r="A4" s="19" t="s">
        <v>548</v>
      </c>
      <c r="B4" s="19">
        <v>2005</v>
      </c>
      <c r="C4" s="19">
        <v>2006</v>
      </c>
      <c r="D4" s="35">
        <v>2007</v>
      </c>
    </row>
    <row r="5" spans="1:4" ht="11.25">
      <c r="A5" s="20" t="s">
        <v>437</v>
      </c>
      <c r="B5" s="424">
        <v>78</v>
      </c>
      <c r="C5" s="424">
        <v>80</v>
      </c>
      <c r="D5" s="424">
        <v>83</v>
      </c>
    </row>
    <row r="6" spans="1:4" ht="11.25">
      <c r="A6" s="20" t="s">
        <v>532</v>
      </c>
      <c r="B6" s="424">
        <v>73</v>
      </c>
      <c r="C6" s="424">
        <v>77</v>
      </c>
      <c r="D6" s="424">
        <v>79</v>
      </c>
    </row>
    <row r="7" spans="1:4" ht="11.25">
      <c r="A7" s="20" t="s">
        <v>425</v>
      </c>
      <c r="B7" s="424">
        <v>75</v>
      </c>
      <c r="C7" s="424">
        <v>79</v>
      </c>
      <c r="D7" s="424">
        <v>78</v>
      </c>
    </row>
    <row r="8" spans="1:4" ht="11.25">
      <c r="A8" s="20" t="s">
        <v>481</v>
      </c>
      <c r="B8" s="424">
        <v>65</v>
      </c>
      <c r="C8" s="424">
        <v>70</v>
      </c>
      <c r="D8" s="424">
        <v>75</v>
      </c>
    </row>
    <row r="9" spans="1:4" ht="11.25">
      <c r="A9" s="20" t="s">
        <v>459</v>
      </c>
      <c r="B9" s="424">
        <v>62</v>
      </c>
      <c r="C9" s="424">
        <v>67</v>
      </c>
      <c r="D9" s="424">
        <v>71</v>
      </c>
    </row>
    <row r="10" spans="1:4" ht="11.25">
      <c r="A10" s="20" t="s">
        <v>531</v>
      </c>
      <c r="B10" s="424">
        <v>54</v>
      </c>
      <c r="C10" s="424">
        <v>65</v>
      </c>
      <c r="D10" s="424">
        <v>69</v>
      </c>
    </row>
    <row r="11" spans="1:4" ht="11.25">
      <c r="A11" s="20" t="s">
        <v>533</v>
      </c>
      <c r="B11" s="424">
        <v>60</v>
      </c>
      <c r="C11" s="424">
        <v>63</v>
      </c>
      <c r="D11" s="424">
        <v>67</v>
      </c>
    </row>
    <row r="12" spans="1:4" ht="11.25">
      <c r="A12" s="20" t="s">
        <v>424</v>
      </c>
      <c r="B12" s="424">
        <v>50</v>
      </c>
      <c r="C12" s="424">
        <v>54</v>
      </c>
      <c r="D12" s="424">
        <v>60</v>
      </c>
    </row>
    <row r="13" spans="1:4" ht="11.25">
      <c r="A13" s="20" t="s">
        <v>529</v>
      </c>
      <c r="B13" s="424">
        <v>47</v>
      </c>
      <c r="C13" s="424">
        <v>52</v>
      </c>
      <c r="D13" s="424">
        <v>60</v>
      </c>
    </row>
    <row r="14" spans="1:4" ht="11.25">
      <c r="A14" s="20" t="s">
        <v>547</v>
      </c>
      <c r="B14" s="424">
        <v>48</v>
      </c>
      <c r="C14" s="424">
        <v>54</v>
      </c>
      <c r="D14" s="424">
        <v>58</v>
      </c>
    </row>
    <row r="15" spans="1:4" ht="11.25">
      <c r="A15" s="21" t="s">
        <v>628</v>
      </c>
      <c r="B15" s="465">
        <v>47</v>
      </c>
      <c r="C15" s="465">
        <v>50</v>
      </c>
      <c r="D15" s="465">
        <v>57</v>
      </c>
    </row>
    <row r="16" spans="1:4" ht="11.25">
      <c r="A16" s="21" t="s">
        <v>30</v>
      </c>
      <c r="B16" s="465">
        <v>48</v>
      </c>
      <c r="C16" s="465">
        <v>49</v>
      </c>
      <c r="D16" s="465">
        <v>54</v>
      </c>
    </row>
    <row r="17" spans="1:4" ht="11.25">
      <c r="A17" s="20" t="s">
        <v>545</v>
      </c>
      <c r="B17" s="424">
        <v>41</v>
      </c>
      <c r="C17" s="424">
        <v>53</v>
      </c>
      <c r="D17" s="424">
        <v>54</v>
      </c>
    </row>
    <row r="18" spans="1:4" ht="11.25">
      <c r="A18" s="20" t="s">
        <v>541</v>
      </c>
      <c r="B18" s="424">
        <v>39</v>
      </c>
      <c r="C18" s="424">
        <v>46</v>
      </c>
      <c r="D18" s="424">
        <v>53</v>
      </c>
    </row>
    <row r="19" spans="1:4" ht="11.25">
      <c r="A19" s="20" t="s">
        <v>544</v>
      </c>
      <c r="B19" s="424">
        <v>31</v>
      </c>
      <c r="C19" s="424">
        <v>42</v>
      </c>
      <c r="D19" s="424">
        <v>51</v>
      </c>
    </row>
    <row r="20" spans="1:4" ht="11.25">
      <c r="A20" s="20" t="s">
        <v>429</v>
      </c>
      <c r="B20" s="424" t="s">
        <v>483</v>
      </c>
      <c r="C20" s="424">
        <v>41</v>
      </c>
      <c r="D20" s="424">
        <v>49</v>
      </c>
    </row>
    <row r="21" spans="1:4" ht="11.25">
      <c r="A21" s="20" t="s">
        <v>454</v>
      </c>
      <c r="B21" s="424">
        <v>23</v>
      </c>
      <c r="C21" s="424">
        <v>27</v>
      </c>
      <c r="D21" s="424">
        <v>46</v>
      </c>
    </row>
    <row r="22" spans="1:4" ht="11.25">
      <c r="A22" s="20" t="s">
        <v>428</v>
      </c>
      <c r="B22" s="424">
        <v>36</v>
      </c>
      <c r="C22" s="424">
        <v>39</v>
      </c>
      <c r="D22" s="424">
        <v>45</v>
      </c>
    </row>
    <row r="23" spans="1:4" ht="11.25">
      <c r="A23" s="20" t="s">
        <v>543</v>
      </c>
      <c r="B23" s="424">
        <v>16</v>
      </c>
      <c r="C23" s="424">
        <v>35</v>
      </c>
      <c r="D23" s="424">
        <v>44</v>
      </c>
    </row>
    <row r="24" spans="1:4" ht="11.25">
      <c r="A24" s="20" t="s">
        <v>430</v>
      </c>
      <c r="B24" s="424">
        <v>39</v>
      </c>
      <c r="C24" s="424">
        <v>40</v>
      </c>
      <c r="D24" s="424">
        <v>43</v>
      </c>
    </row>
    <row r="25" spans="1:4" ht="11.25">
      <c r="A25" s="20" t="s">
        <v>546</v>
      </c>
      <c r="B25" s="424">
        <v>30</v>
      </c>
      <c r="C25" s="424">
        <v>36</v>
      </c>
      <c r="D25" s="424">
        <v>41</v>
      </c>
    </row>
    <row r="26" spans="1:4" ht="11.25">
      <c r="A26" s="20" t="s">
        <v>530</v>
      </c>
      <c r="B26" s="424">
        <v>31</v>
      </c>
      <c r="C26" s="424">
        <v>35</v>
      </c>
      <c r="D26" s="424">
        <v>40</v>
      </c>
    </row>
    <row r="27" spans="1:4" ht="11.25">
      <c r="A27" s="20" t="s">
        <v>534</v>
      </c>
      <c r="B27" s="424">
        <v>32</v>
      </c>
      <c r="C27" s="424">
        <v>37</v>
      </c>
      <c r="D27" s="424">
        <v>39</v>
      </c>
    </row>
    <row r="28" spans="1:4" ht="11.25">
      <c r="A28" s="20" t="s">
        <v>542</v>
      </c>
      <c r="B28" s="424">
        <v>22</v>
      </c>
      <c r="C28" s="424">
        <v>32</v>
      </c>
      <c r="D28" s="424">
        <v>38</v>
      </c>
    </row>
    <row r="29" spans="1:4" ht="11.25">
      <c r="A29" s="20" t="s">
        <v>540</v>
      </c>
      <c r="B29" s="424">
        <v>19</v>
      </c>
      <c r="C29" s="424">
        <v>29</v>
      </c>
      <c r="D29" s="424">
        <v>35</v>
      </c>
    </row>
    <row r="30" spans="1:4" ht="11.25">
      <c r="A30" s="20" t="s">
        <v>427</v>
      </c>
      <c r="B30" s="424">
        <v>22</v>
      </c>
      <c r="C30" s="424">
        <v>23</v>
      </c>
      <c r="D30" s="424">
        <v>25</v>
      </c>
    </row>
    <row r="31" spans="1:4" ht="11.25">
      <c r="A31" s="20" t="s">
        <v>453</v>
      </c>
      <c r="B31" s="424" t="s">
        <v>483</v>
      </c>
      <c r="C31" s="424">
        <v>14</v>
      </c>
      <c r="D31" s="424">
        <v>22</v>
      </c>
    </row>
    <row r="32" spans="1:4" ht="11.25">
      <c r="A32" s="20" t="s">
        <v>452</v>
      </c>
      <c r="B32" s="424" t="s">
        <v>483</v>
      </c>
      <c r="C32" s="424">
        <v>17</v>
      </c>
      <c r="D32" s="424">
        <v>19</v>
      </c>
    </row>
    <row r="33" spans="1:4" ht="11.25">
      <c r="A33" s="20"/>
      <c r="B33" s="424"/>
      <c r="C33" s="424"/>
      <c r="D33" s="424"/>
    </row>
    <row r="34" spans="1:4" ht="11.25">
      <c r="A34" s="20" t="s">
        <v>460</v>
      </c>
      <c r="B34" s="424">
        <v>84</v>
      </c>
      <c r="C34" s="424">
        <v>83</v>
      </c>
      <c r="D34" s="424">
        <v>84</v>
      </c>
    </row>
    <row r="35" spans="1:4" ht="11.25">
      <c r="A35" s="20" t="s">
        <v>451</v>
      </c>
      <c r="B35" s="424">
        <v>64</v>
      </c>
      <c r="C35" s="424">
        <v>69</v>
      </c>
      <c r="D35" s="424">
        <v>78</v>
      </c>
    </row>
    <row r="36" spans="1:4" ht="11.25">
      <c r="A36" s="20" t="s">
        <v>42</v>
      </c>
      <c r="B36" s="424" t="s">
        <v>483</v>
      </c>
      <c r="C36" s="424">
        <v>14</v>
      </c>
      <c r="D36" s="424" t="s">
        <v>483</v>
      </c>
    </row>
    <row r="37" spans="1:4" ht="11.25">
      <c r="A37" s="22" t="s">
        <v>31</v>
      </c>
      <c r="B37" s="453">
        <v>8</v>
      </c>
      <c r="C37" s="453" t="s">
        <v>483</v>
      </c>
      <c r="D37" s="453" t="s">
        <v>483</v>
      </c>
    </row>
    <row r="38" ht="11.25">
      <c r="D38" s="101" t="s">
        <v>520</v>
      </c>
    </row>
    <row r="40" ht="11.25">
      <c r="A40" s="33" t="s">
        <v>435</v>
      </c>
    </row>
    <row r="41" ht="11.25">
      <c r="A41" s="2" t="s">
        <v>436</v>
      </c>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6.140625" style="104" customWidth="1"/>
    <col min="2" max="4" width="11.00390625" style="104" customWidth="1"/>
    <col min="5" max="16384" width="9.140625" style="104" customWidth="1"/>
  </cols>
  <sheetData>
    <row r="1" spans="1:2" ht="11.25">
      <c r="A1" s="355">
        <v>3.1</v>
      </c>
      <c r="B1" s="103" t="s">
        <v>211</v>
      </c>
    </row>
    <row r="2" spans="1:2" ht="11.25">
      <c r="A2" s="640"/>
      <c r="B2" s="103"/>
    </row>
    <row r="3" spans="1:4" ht="12" customHeight="1">
      <c r="A3" s="638"/>
      <c r="B3" s="638"/>
      <c r="C3" s="638"/>
      <c r="D3" s="639" t="s">
        <v>361</v>
      </c>
    </row>
    <row r="4" spans="1:4" ht="12" customHeight="1">
      <c r="A4" s="636" t="s">
        <v>550</v>
      </c>
      <c r="B4" s="637" t="s">
        <v>362</v>
      </c>
      <c r="C4" s="637" t="s">
        <v>650</v>
      </c>
      <c r="D4" s="637" t="s">
        <v>649</v>
      </c>
    </row>
    <row r="5" spans="1:4" ht="12" customHeight="1">
      <c r="A5" s="106">
        <v>1998</v>
      </c>
      <c r="B5" s="418">
        <v>59.7</v>
      </c>
      <c r="C5" s="418">
        <v>71.1</v>
      </c>
      <c r="D5" s="418">
        <v>48.1</v>
      </c>
    </row>
    <row r="6" spans="1:4" ht="12" customHeight="1">
      <c r="A6" s="106">
        <v>1999</v>
      </c>
      <c r="B6" s="418">
        <v>62.5</v>
      </c>
      <c r="C6" s="418">
        <v>73.6</v>
      </c>
      <c r="D6" s="418">
        <v>51.2</v>
      </c>
    </row>
    <row r="7" spans="1:4" ht="12" customHeight="1">
      <c r="A7" s="106">
        <v>2000</v>
      </c>
      <c r="B7" s="418">
        <v>64.5</v>
      </c>
      <c r="C7" s="418">
        <v>75.7</v>
      </c>
      <c r="D7" s="418">
        <v>53.2</v>
      </c>
    </row>
    <row r="8" spans="1:4" ht="12" customHeight="1">
      <c r="A8" s="106">
        <v>2001</v>
      </c>
      <c r="B8" s="418">
        <v>65.2</v>
      </c>
      <c r="C8" s="418">
        <v>76.2</v>
      </c>
      <c r="D8" s="418">
        <v>54</v>
      </c>
    </row>
    <row r="9" spans="1:4" ht="12" customHeight="1">
      <c r="A9" s="106">
        <v>2002</v>
      </c>
      <c r="B9" s="800">
        <v>64.99736227296707</v>
      </c>
      <c r="C9" s="800">
        <v>74.85371342835708</v>
      </c>
      <c r="D9" s="800">
        <v>55.042398546335555</v>
      </c>
    </row>
    <row r="10" spans="1:4" ht="12" customHeight="1">
      <c r="A10" s="106">
        <v>2003</v>
      </c>
      <c r="B10" s="800">
        <v>64.91695335330891</v>
      </c>
      <c r="C10" s="800">
        <v>74.59650674331196</v>
      </c>
      <c r="D10" s="800">
        <v>55.16601054742628</v>
      </c>
    </row>
    <row r="11" spans="1:4" ht="12" customHeight="1">
      <c r="A11" s="107">
        <v>2004</v>
      </c>
      <c r="B11" s="801">
        <v>65.42137587673076</v>
      </c>
      <c r="C11" s="801">
        <v>75.10850694444443</v>
      </c>
      <c r="D11" s="801">
        <v>55.65293602103418</v>
      </c>
    </row>
    <row r="12" spans="1:4" ht="12" customHeight="1">
      <c r="A12" s="107">
        <v>2005</v>
      </c>
      <c r="B12" s="801">
        <v>67.12032606769449</v>
      </c>
      <c r="C12" s="801">
        <v>76.21659634317862</v>
      </c>
      <c r="D12" s="801">
        <v>57.87781350482315</v>
      </c>
    </row>
    <row r="13" spans="1:4" ht="12" customHeight="1">
      <c r="A13" s="107">
        <v>2006</v>
      </c>
      <c r="B13" s="801">
        <v>68.18916595012897</v>
      </c>
      <c r="C13" s="801">
        <v>77.43711760707002</v>
      </c>
      <c r="D13" s="801">
        <v>58.7162350320245</v>
      </c>
    </row>
    <row r="14" spans="1:4" ht="12" customHeight="1">
      <c r="A14" s="635">
        <v>2007</v>
      </c>
      <c r="B14" s="802">
        <v>68.96066474569457</v>
      </c>
      <c r="C14" s="802">
        <v>77.40738286168731</v>
      </c>
      <c r="D14" s="802">
        <v>60.31305054885486</v>
      </c>
    </row>
    <row r="15" ht="12" customHeight="1">
      <c r="D15" s="105" t="s">
        <v>654</v>
      </c>
    </row>
    <row r="16" ht="11.25">
      <c r="D16" s="324"/>
    </row>
    <row r="17" spans="1:3" ht="11.25">
      <c r="A17" s="108" t="s">
        <v>252</v>
      </c>
      <c r="B17" s="109"/>
      <c r="C17" s="109"/>
    </row>
    <row r="18" spans="2:3" ht="11.25">
      <c r="B18" s="109"/>
      <c r="C18" s="109"/>
    </row>
  </sheetData>
  <printOptions/>
  <pageMargins left="0.75" right="0.75" top="1" bottom="1" header="0.5" footer="0.5"/>
  <pageSetup horizontalDpi="600" verticalDpi="600" orientation="portrait" paperSize="9" scale="78" r:id="rId2"/>
  <drawing r:id="rId1"/>
</worksheet>
</file>

<file path=xl/worksheets/sheet34.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140625" defaultRowHeight="12.75"/>
  <cols>
    <col min="1" max="1" width="12.57421875" style="111" customWidth="1"/>
    <col min="2" max="4" width="8.00390625" style="111" customWidth="1"/>
    <col min="5" max="5" width="8.8515625" style="111" customWidth="1"/>
    <col min="6" max="16384" width="8.00390625" style="111" customWidth="1"/>
  </cols>
  <sheetData>
    <row r="1" spans="1:4" ht="11.25">
      <c r="A1" s="356">
        <v>3.2</v>
      </c>
      <c r="B1" s="110" t="s">
        <v>232</v>
      </c>
      <c r="D1" s="325"/>
    </row>
    <row r="2" ht="11.25">
      <c r="A2" s="313"/>
    </row>
    <row r="3" spans="1:5" ht="13.5" customHeight="1">
      <c r="A3" s="110"/>
      <c r="E3" s="112" t="s">
        <v>361</v>
      </c>
    </row>
    <row r="4" spans="1:6" ht="23.25" customHeight="1">
      <c r="A4" s="113" t="s">
        <v>548</v>
      </c>
      <c r="B4" s="266" t="s">
        <v>362</v>
      </c>
      <c r="C4" s="267" t="s">
        <v>650</v>
      </c>
      <c r="D4" s="267" t="s">
        <v>649</v>
      </c>
      <c r="E4" s="268" t="s">
        <v>370</v>
      </c>
      <c r="F4" s="325"/>
    </row>
    <row r="5" spans="1:5" ht="11.25">
      <c r="A5" s="20" t="s">
        <v>425</v>
      </c>
      <c r="B5" s="406">
        <v>77.4</v>
      </c>
      <c r="C5" s="406">
        <v>81.2</v>
      </c>
      <c r="D5" s="406">
        <v>73.4</v>
      </c>
      <c r="E5" s="406">
        <v>7.8</v>
      </c>
    </row>
    <row r="6" spans="1:5" ht="11.25">
      <c r="A6" s="20" t="s">
        <v>437</v>
      </c>
      <c r="B6" s="406">
        <v>74.3</v>
      </c>
      <c r="C6" s="406">
        <v>80.9</v>
      </c>
      <c r="D6" s="406">
        <v>67.7</v>
      </c>
      <c r="E6" s="406">
        <v>13.2</v>
      </c>
    </row>
    <row r="7" spans="1:5" ht="11.25">
      <c r="A7" s="20" t="s">
        <v>532</v>
      </c>
      <c r="B7" s="406">
        <v>73.1</v>
      </c>
      <c r="C7" s="406">
        <v>75.5</v>
      </c>
      <c r="D7" s="406">
        <v>70.7</v>
      </c>
      <c r="E7" s="406">
        <v>4.8</v>
      </c>
    </row>
    <row r="8" spans="1:5" ht="11.25">
      <c r="A8" s="20" t="s">
        <v>533</v>
      </c>
      <c r="B8" s="406">
        <v>71.5</v>
      </c>
      <c r="C8" s="406">
        <v>77.3</v>
      </c>
      <c r="D8" s="406">
        <v>65.8</v>
      </c>
      <c r="E8" s="406">
        <v>11.5</v>
      </c>
    </row>
    <row r="9" spans="1:5" ht="11.25">
      <c r="A9" s="20" t="s">
        <v>529</v>
      </c>
      <c r="B9" s="406">
        <v>70.2</v>
      </c>
      <c r="C9" s="406">
        <v>76.9</v>
      </c>
      <c r="D9" s="406">
        <v>63.5</v>
      </c>
      <c r="E9" s="406">
        <v>13.4</v>
      </c>
    </row>
    <row r="10" spans="1:5" ht="11.25">
      <c r="A10" s="20" t="s">
        <v>534</v>
      </c>
      <c r="B10" s="406">
        <v>69.6</v>
      </c>
      <c r="C10" s="406">
        <v>79.4</v>
      </c>
      <c r="D10" s="406">
        <v>60.3</v>
      </c>
      <c r="E10" s="406">
        <v>19.1</v>
      </c>
    </row>
    <row r="11" spans="1:5" ht="11.25">
      <c r="A11" s="20" t="s">
        <v>531</v>
      </c>
      <c r="B11" s="406">
        <v>69.3</v>
      </c>
      <c r="C11" s="406">
        <v>71.4</v>
      </c>
      <c r="D11" s="406">
        <v>67.3</v>
      </c>
      <c r="E11" s="406">
        <v>4.1000000000000085</v>
      </c>
    </row>
    <row r="12" spans="1:5" ht="11.25">
      <c r="A12" s="21" t="s">
        <v>628</v>
      </c>
      <c r="B12" s="803">
        <v>68.18916595012897</v>
      </c>
      <c r="C12" s="803">
        <v>77.43711760707002</v>
      </c>
      <c r="D12" s="803">
        <v>58.7162350320245</v>
      </c>
      <c r="E12" s="407">
        <v>18.7</v>
      </c>
    </row>
    <row r="13" spans="1:5" ht="11.25">
      <c r="A13" s="20" t="s">
        <v>541</v>
      </c>
      <c r="B13" s="406">
        <v>68.1</v>
      </c>
      <c r="C13" s="406">
        <v>71</v>
      </c>
      <c r="D13" s="406">
        <v>65.3</v>
      </c>
      <c r="E13" s="406">
        <v>5.7</v>
      </c>
    </row>
    <row r="14" spans="1:5" ht="11.25">
      <c r="A14" s="20" t="s">
        <v>530</v>
      </c>
      <c r="B14" s="406">
        <v>67.9</v>
      </c>
      <c r="C14" s="406">
        <v>73.9</v>
      </c>
      <c r="D14" s="406">
        <v>62</v>
      </c>
      <c r="E14" s="406">
        <v>11.9</v>
      </c>
    </row>
    <row r="15" spans="1:5" ht="11.25">
      <c r="A15" s="20" t="s">
        <v>426</v>
      </c>
      <c r="B15" s="406">
        <v>67.5</v>
      </c>
      <c r="C15" s="406">
        <v>72.8</v>
      </c>
      <c r="D15" s="406">
        <v>62.2</v>
      </c>
      <c r="E15" s="406">
        <v>10.6</v>
      </c>
    </row>
    <row r="16" spans="1:12" ht="12.75">
      <c r="A16" s="20" t="s">
        <v>547</v>
      </c>
      <c r="B16" s="406">
        <v>66.6</v>
      </c>
      <c r="C16" s="406">
        <v>71.1</v>
      </c>
      <c r="D16" s="406">
        <v>61.8</v>
      </c>
      <c r="E16" s="406">
        <v>9.3</v>
      </c>
      <c r="H16"/>
      <c r="I16"/>
      <c r="J16"/>
      <c r="K16"/>
      <c r="L16"/>
    </row>
    <row r="17" spans="1:12" ht="12.75">
      <c r="A17" s="20" t="s">
        <v>544</v>
      </c>
      <c r="B17" s="406">
        <v>66.3</v>
      </c>
      <c r="C17" s="406">
        <v>70.4</v>
      </c>
      <c r="D17" s="406">
        <v>62.4</v>
      </c>
      <c r="E17" s="406">
        <v>8.000000000000007</v>
      </c>
      <c r="H17"/>
      <c r="I17"/>
      <c r="J17"/>
      <c r="K17"/>
      <c r="L17"/>
    </row>
    <row r="18" spans="1:12" ht="12.75">
      <c r="A18" s="20" t="s">
        <v>540</v>
      </c>
      <c r="B18" s="406">
        <v>65.3</v>
      </c>
      <c r="C18" s="406">
        <v>73.7</v>
      </c>
      <c r="D18" s="406">
        <v>56.8</v>
      </c>
      <c r="E18" s="406">
        <v>16.9</v>
      </c>
      <c r="H18"/>
      <c r="I18"/>
      <c r="J18"/>
      <c r="K18"/>
      <c r="L18"/>
    </row>
    <row r="19" spans="1:12" ht="12.75">
      <c r="A19" s="20" t="s">
        <v>428</v>
      </c>
      <c r="B19" s="406">
        <v>64.8</v>
      </c>
      <c r="C19" s="406">
        <v>76.1</v>
      </c>
      <c r="D19" s="406">
        <v>53.2</v>
      </c>
      <c r="E19" s="406">
        <v>22.9</v>
      </c>
      <c r="H19"/>
      <c r="I19"/>
      <c r="J19"/>
      <c r="K19"/>
      <c r="L19"/>
    </row>
    <row r="20" spans="1:12" ht="12.75">
      <c r="A20" s="21" t="s">
        <v>35</v>
      </c>
      <c r="B20" s="407">
        <v>64.5</v>
      </c>
      <c r="C20" s="407">
        <v>71.6</v>
      </c>
      <c r="D20" s="407">
        <v>57.3</v>
      </c>
      <c r="E20" s="407">
        <v>14.3</v>
      </c>
      <c r="H20"/>
      <c r="I20"/>
      <c r="J20"/>
      <c r="K20"/>
      <c r="L20"/>
    </row>
    <row r="21" spans="1:12" ht="12.75">
      <c r="A21" s="20" t="s">
        <v>429</v>
      </c>
      <c r="B21" s="406">
        <v>63.8</v>
      </c>
      <c r="C21" s="406">
        <v>69</v>
      </c>
      <c r="D21" s="406">
        <v>58.8</v>
      </c>
      <c r="E21" s="406">
        <v>10.2</v>
      </c>
      <c r="H21"/>
      <c r="I21"/>
      <c r="J21"/>
      <c r="K21"/>
      <c r="L21"/>
    </row>
    <row r="22" spans="1:12" ht="12.75">
      <c r="A22" s="20" t="s">
        <v>543</v>
      </c>
      <c r="B22" s="406">
        <v>63.6</v>
      </c>
      <c r="C22" s="406">
        <v>66.3</v>
      </c>
      <c r="D22" s="406">
        <v>61</v>
      </c>
      <c r="E22" s="406">
        <v>5.3</v>
      </c>
      <c r="H22"/>
      <c r="I22"/>
      <c r="J22"/>
      <c r="K22"/>
      <c r="L22"/>
    </row>
    <row r="23" spans="1:12" ht="12.75">
      <c r="A23" s="20" t="s">
        <v>431</v>
      </c>
      <c r="B23" s="406">
        <v>63.6</v>
      </c>
      <c r="C23" s="406">
        <v>72.6</v>
      </c>
      <c r="D23" s="406">
        <v>54.6</v>
      </c>
      <c r="E23" s="406">
        <v>18</v>
      </c>
      <c r="L23"/>
    </row>
    <row r="24" spans="1:12" ht="12.75">
      <c r="A24" s="20" t="s">
        <v>424</v>
      </c>
      <c r="B24" s="406">
        <v>61</v>
      </c>
      <c r="C24" s="406">
        <v>67.9</v>
      </c>
      <c r="D24" s="406">
        <v>54</v>
      </c>
      <c r="E24" s="406">
        <v>13.9</v>
      </c>
      <c r="H24"/>
      <c r="I24"/>
      <c r="J24"/>
      <c r="K24"/>
      <c r="L24"/>
    </row>
    <row r="25" spans="1:12" ht="12.75">
      <c r="A25" s="20" t="s">
        <v>427</v>
      </c>
      <c r="B25" s="406">
        <v>61</v>
      </c>
      <c r="C25" s="406">
        <v>74.6</v>
      </c>
      <c r="D25" s="406">
        <v>47.4</v>
      </c>
      <c r="E25" s="406">
        <v>27.2</v>
      </c>
      <c r="H25"/>
      <c r="I25"/>
      <c r="J25"/>
      <c r="K25"/>
      <c r="L25"/>
    </row>
    <row r="26" spans="1:12" ht="12.75">
      <c r="A26" s="20" t="s">
        <v>454</v>
      </c>
      <c r="B26" s="406">
        <v>59.4</v>
      </c>
      <c r="C26" s="406">
        <v>67</v>
      </c>
      <c r="D26" s="406">
        <v>51.9</v>
      </c>
      <c r="E26" s="406">
        <v>15.1</v>
      </c>
      <c r="H26"/>
      <c r="I26"/>
      <c r="J26"/>
      <c r="K26"/>
      <c r="L26"/>
    </row>
    <row r="27" spans="1:12" ht="12.75">
      <c r="A27" s="20" t="s">
        <v>453</v>
      </c>
      <c r="B27" s="406">
        <v>58.8</v>
      </c>
      <c r="C27" s="406">
        <v>64.6</v>
      </c>
      <c r="D27" s="406">
        <v>53</v>
      </c>
      <c r="E27" s="406">
        <v>11.6</v>
      </c>
      <c r="H27"/>
      <c r="I27"/>
      <c r="J27"/>
      <c r="K27"/>
      <c r="L27"/>
    </row>
    <row r="28" spans="1:12" ht="12.75">
      <c r="A28" s="20" t="s">
        <v>452</v>
      </c>
      <c r="B28" s="406">
        <v>58.6</v>
      </c>
      <c r="C28" s="406">
        <v>62.8</v>
      </c>
      <c r="D28" s="406">
        <v>54.6</v>
      </c>
      <c r="E28" s="406">
        <v>8.2</v>
      </c>
      <c r="H28"/>
      <c r="I28"/>
      <c r="J28"/>
      <c r="K28"/>
      <c r="L28"/>
    </row>
    <row r="29" spans="1:12" ht="12.75">
      <c r="A29" s="20" t="s">
        <v>430</v>
      </c>
      <c r="B29" s="406">
        <v>58.4</v>
      </c>
      <c r="C29" s="406">
        <v>70.5</v>
      </c>
      <c r="D29" s="406">
        <v>46.3</v>
      </c>
      <c r="E29" s="406">
        <v>24.2</v>
      </c>
      <c r="H29"/>
      <c r="I29"/>
      <c r="J29"/>
      <c r="K29"/>
      <c r="L29"/>
    </row>
    <row r="30" spans="1:12" ht="12.75">
      <c r="A30" s="20" t="s">
        <v>542</v>
      </c>
      <c r="B30" s="406">
        <v>57.3</v>
      </c>
      <c r="C30" s="406">
        <v>63.8</v>
      </c>
      <c r="D30" s="406">
        <v>51.1</v>
      </c>
      <c r="E30" s="406">
        <v>12.7</v>
      </c>
      <c r="H30"/>
      <c r="I30"/>
      <c r="J30"/>
      <c r="K30"/>
      <c r="L30"/>
    </row>
    <row r="31" spans="1:5" ht="11.25">
      <c r="A31" s="20" t="s">
        <v>545</v>
      </c>
      <c r="B31" s="406">
        <v>54.8</v>
      </c>
      <c r="C31" s="406">
        <v>74.5</v>
      </c>
      <c r="D31" s="406">
        <v>34.9</v>
      </c>
      <c r="E31" s="406">
        <v>39.6</v>
      </c>
    </row>
    <row r="32" spans="1:5" ht="11.25">
      <c r="A32" s="20" t="s">
        <v>546</v>
      </c>
      <c r="B32" s="406">
        <v>54.5</v>
      </c>
      <c r="C32" s="406">
        <v>60.9</v>
      </c>
      <c r="D32" s="406">
        <v>48.2</v>
      </c>
      <c r="E32" s="406">
        <v>12.7</v>
      </c>
    </row>
    <row r="33" spans="1:5" ht="11.25">
      <c r="A33" s="20"/>
      <c r="B33" s="406"/>
      <c r="C33" s="406"/>
      <c r="D33" s="406"/>
      <c r="E33" s="406"/>
    </row>
    <row r="34" spans="1:5" ht="11.25">
      <c r="A34" s="20" t="s">
        <v>460</v>
      </c>
      <c r="B34" s="406">
        <v>84.6</v>
      </c>
      <c r="C34" s="406">
        <v>88.1</v>
      </c>
      <c r="D34" s="406">
        <v>80.8</v>
      </c>
      <c r="E34" s="406">
        <v>7.3</v>
      </c>
    </row>
    <row r="35" spans="1:5" ht="11.25">
      <c r="A35" s="20" t="s">
        <v>461</v>
      </c>
      <c r="B35" s="406">
        <v>77.9</v>
      </c>
      <c r="C35" s="406">
        <v>84.7</v>
      </c>
      <c r="D35" s="406">
        <v>71.1</v>
      </c>
      <c r="E35" s="406">
        <v>13.6</v>
      </c>
    </row>
    <row r="36" spans="1:5" ht="11.25">
      <c r="A36" s="20" t="s">
        <v>451</v>
      </c>
      <c r="B36" s="406">
        <v>75.4</v>
      </c>
      <c r="C36" s="406">
        <v>78.4</v>
      </c>
      <c r="D36" s="406">
        <v>72.2</v>
      </c>
      <c r="E36" s="406">
        <v>6.2</v>
      </c>
    </row>
    <row r="37" spans="1:5" ht="11.25">
      <c r="A37" s="20" t="s">
        <v>33</v>
      </c>
      <c r="B37" s="406">
        <v>55.6</v>
      </c>
      <c r="C37" s="406">
        <v>62</v>
      </c>
      <c r="D37" s="406">
        <v>49.4</v>
      </c>
      <c r="E37" s="406">
        <v>12.6</v>
      </c>
    </row>
    <row r="38" spans="1:5" ht="11.25">
      <c r="A38" s="22" t="s">
        <v>31</v>
      </c>
      <c r="B38" s="412">
        <v>45.9</v>
      </c>
      <c r="C38" s="412">
        <v>68.1</v>
      </c>
      <c r="D38" s="412">
        <v>23.9</v>
      </c>
      <c r="E38" s="412">
        <v>44.2</v>
      </c>
    </row>
    <row r="39" ht="11.25">
      <c r="E39" s="101" t="s">
        <v>521</v>
      </c>
    </row>
    <row r="42" ht="11.25">
      <c r="A42" s="133" t="s">
        <v>233</v>
      </c>
    </row>
  </sheetData>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N29"/>
  <sheetViews>
    <sheetView workbookViewId="0" topLeftCell="A1">
      <selection activeCell="A1" sqref="A1"/>
    </sheetView>
  </sheetViews>
  <sheetFormatPr defaultColWidth="9.140625" defaultRowHeight="12.75"/>
  <cols>
    <col min="1" max="1" width="8.140625" style="111" customWidth="1"/>
    <col min="2" max="2" width="12.7109375" style="111" customWidth="1"/>
    <col min="3" max="3" width="13.00390625" style="111" customWidth="1"/>
    <col min="4" max="5" width="8.8515625" style="111" customWidth="1"/>
    <col min="6" max="16384" width="8.00390625" style="111" customWidth="1"/>
  </cols>
  <sheetData>
    <row r="1" spans="1:2" ht="11.25">
      <c r="A1" s="356">
        <v>3.3</v>
      </c>
      <c r="B1" s="110" t="s">
        <v>234</v>
      </c>
    </row>
    <row r="2" spans="1:2" ht="11.25">
      <c r="A2" s="313"/>
      <c r="B2" s="313"/>
    </row>
    <row r="3" spans="1:5" ht="11.25">
      <c r="A3" s="785"/>
      <c r="B3" s="112" t="s">
        <v>365</v>
      </c>
      <c r="C3" s="112" t="s">
        <v>270</v>
      </c>
      <c r="D3" s="112"/>
      <c r="E3" s="289"/>
    </row>
    <row r="4" spans="1:10" ht="22.5">
      <c r="A4" s="115" t="s">
        <v>550</v>
      </c>
      <c r="B4" s="268" t="s">
        <v>366</v>
      </c>
      <c r="C4" s="268" t="s">
        <v>367</v>
      </c>
      <c r="D4" s="325"/>
      <c r="E4" s="2"/>
      <c r="F4" s="2"/>
      <c r="G4" s="2"/>
      <c r="H4" s="2"/>
      <c r="I4" s="2"/>
      <c r="J4" s="2"/>
    </row>
    <row r="5" spans="1:14" ht="12.75" customHeight="1">
      <c r="A5" s="261">
        <v>1997</v>
      </c>
      <c r="B5" s="428">
        <v>82.8</v>
      </c>
      <c r="C5" s="428">
        <v>125.4</v>
      </c>
      <c r="E5" s="2"/>
      <c r="F5" s="2"/>
      <c r="G5" s="2"/>
      <c r="H5" s="2"/>
      <c r="I5" s="2"/>
      <c r="J5" s="2"/>
      <c r="K5" s="2"/>
      <c r="L5" s="2"/>
      <c r="M5" s="2"/>
      <c r="N5" s="2"/>
    </row>
    <row r="6" spans="1:10" ht="11.25">
      <c r="A6" s="261">
        <v>1998</v>
      </c>
      <c r="B6" s="428">
        <v>95.4</v>
      </c>
      <c r="C6" s="428">
        <v>125.3</v>
      </c>
      <c r="E6" s="2"/>
      <c r="F6" s="2"/>
      <c r="G6" s="2"/>
      <c r="H6" s="2"/>
      <c r="I6" s="2"/>
      <c r="J6" s="2"/>
    </row>
    <row r="7" spans="1:10" ht="11.25">
      <c r="A7" s="261">
        <v>1999</v>
      </c>
      <c r="B7" s="428">
        <v>96.2</v>
      </c>
      <c r="C7" s="428">
        <v>125.2</v>
      </c>
      <c r="E7" s="2"/>
      <c r="F7" s="2"/>
      <c r="G7" s="2"/>
      <c r="H7" s="2"/>
      <c r="I7" s="2"/>
      <c r="J7" s="2"/>
    </row>
    <row r="8" spans="1:14" ht="11.25">
      <c r="A8" s="261">
        <v>2000</v>
      </c>
      <c r="B8" s="428">
        <v>97.6</v>
      </c>
      <c r="C8" s="428">
        <v>127.2</v>
      </c>
      <c r="E8" s="2"/>
      <c r="F8" s="2"/>
      <c r="G8" s="2"/>
      <c r="H8" s="2"/>
      <c r="I8" s="2"/>
      <c r="J8" s="2"/>
      <c r="N8" s="2"/>
    </row>
    <row r="9" spans="1:14" ht="11.25">
      <c r="A9" s="261">
        <v>2001</v>
      </c>
      <c r="B9" s="428">
        <v>98.8</v>
      </c>
      <c r="C9" s="406">
        <v>128.1</v>
      </c>
      <c r="E9" s="2"/>
      <c r="F9" s="2"/>
      <c r="G9" s="2"/>
      <c r="H9" s="2"/>
      <c r="I9" s="2"/>
      <c r="J9" s="2"/>
      <c r="N9" s="2"/>
    </row>
    <row r="10" spans="1:14" ht="11.25">
      <c r="A10" s="261">
        <v>2002</v>
      </c>
      <c r="B10" s="428">
        <v>103.6</v>
      </c>
      <c r="C10" s="428">
        <v>133.4</v>
      </c>
      <c r="E10" s="2"/>
      <c r="F10" s="2"/>
      <c r="G10" s="2"/>
      <c r="H10" s="2"/>
      <c r="I10" s="2"/>
      <c r="J10" s="2"/>
      <c r="N10" s="2"/>
    </row>
    <row r="11" spans="1:14" ht="11.25">
      <c r="A11" s="261">
        <v>2003</v>
      </c>
      <c r="B11" s="406">
        <v>106</v>
      </c>
      <c r="C11" s="428">
        <v>135.4</v>
      </c>
      <c r="E11" s="2"/>
      <c r="F11" s="2"/>
      <c r="G11" s="2"/>
      <c r="H11" s="2"/>
      <c r="I11" s="2"/>
      <c r="J11" s="2"/>
      <c r="N11" s="2"/>
    </row>
    <row r="12" spans="1:14" ht="11.25">
      <c r="A12" s="261">
        <v>2004</v>
      </c>
      <c r="B12" s="428">
        <v>106.2</v>
      </c>
      <c r="C12" s="428">
        <v>134.8</v>
      </c>
      <c r="E12" s="2"/>
      <c r="F12" s="2"/>
      <c r="G12" s="2"/>
      <c r="H12" s="2"/>
      <c r="I12" s="2"/>
      <c r="J12" s="2"/>
      <c r="N12" s="2"/>
    </row>
    <row r="13" spans="1:14" ht="11.25">
      <c r="A13" s="731">
        <v>2005</v>
      </c>
      <c r="B13" s="428">
        <v>105.6</v>
      </c>
      <c r="C13" s="428">
        <v>133.9</v>
      </c>
      <c r="E13" s="2"/>
      <c r="F13" s="2"/>
      <c r="G13" s="2"/>
      <c r="H13" s="2"/>
      <c r="I13" s="2"/>
      <c r="J13" s="2"/>
      <c r="N13" s="2"/>
    </row>
    <row r="14" spans="1:14" ht="11.25">
      <c r="A14" s="262">
        <v>2006</v>
      </c>
      <c r="B14" s="439">
        <v>106.9</v>
      </c>
      <c r="C14" s="439">
        <v>134.9</v>
      </c>
      <c r="D14" s="2"/>
      <c r="E14" s="2"/>
      <c r="N14" s="2"/>
    </row>
    <row r="15" spans="3:14" ht="11.25">
      <c r="C15" s="116" t="s">
        <v>520</v>
      </c>
      <c r="D15" s="2"/>
      <c r="E15" s="2"/>
      <c r="F15" s="2"/>
      <c r="N15" s="2"/>
    </row>
    <row r="16" spans="1:14" ht="11.25">
      <c r="A16" s="2"/>
      <c r="B16" s="2"/>
      <c r="C16" s="2"/>
      <c r="D16" s="2"/>
      <c r="E16" s="2"/>
      <c r="F16" s="2"/>
      <c r="N16" s="2"/>
    </row>
    <row r="17" spans="1:14" ht="11.25">
      <c r="A17" s="2"/>
      <c r="B17" s="2"/>
      <c r="C17" s="2"/>
      <c r="D17" s="2"/>
      <c r="E17" s="2"/>
      <c r="F17" s="2"/>
      <c r="N17" s="2"/>
    </row>
    <row r="18" spans="1:6" ht="11.25">
      <c r="A18" s="33"/>
      <c r="B18" s="2"/>
      <c r="C18" s="2"/>
      <c r="D18" s="2"/>
      <c r="E18" s="2"/>
      <c r="F18" s="2"/>
    </row>
    <row r="19" spans="1:6" ht="11.25">
      <c r="A19" s="2"/>
      <c r="B19" s="2"/>
      <c r="C19" s="2"/>
      <c r="D19" s="2"/>
      <c r="E19" s="2"/>
      <c r="F19" s="2"/>
    </row>
    <row r="20" spans="1:6" ht="11.25">
      <c r="A20" s="2"/>
      <c r="B20" s="2"/>
      <c r="D20" s="2"/>
      <c r="F20" s="2"/>
    </row>
    <row r="21" spans="1:6" ht="11.25">
      <c r="A21" s="2"/>
      <c r="B21" s="2"/>
      <c r="D21" s="2"/>
      <c r="F21" s="2"/>
    </row>
    <row r="22" spans="1:6" ht="11.25">
      <c r="A22" s="2"/>
      <c r="B22" s="2"/>
      <c r="D22" s="2"/>
      <c r="F22" s="2"/>
    </row>
    <row r="23" spans="1:4" ht="11.25">
      <c r="A23" s="2"/>
      <c r="B23" s="2"/>
      <c r="D23" s="2"/>
    </row>
    <row r="24" ht="11.25">
      <c r="D24" s="2"/>
    </row>
    <row r="25" ht="11.25">
      <c r="D25" s="2"/>
    </row>
    <row r="26" ht="11.25">
      <c r="D26" s="2"/>
    </row>
    <row r="27" ht="11.25">
      <c r="D27" s="2"/>
    </row>
    <row r="28" ht="11.25">
      <c r="D28" s="2"/>
    </row>
    <row r="29" ht="11.25">
      <c r="D29" s="2"/>
    </row>
  </sheetData>
  <printOptions/>
  <pageMargins left="0.75" right="0.75" top="1" bottom="1" header="0.5" footer="0.5"/>
  <pageSetup horizontalDpi="600" verticalDpi="600" orientation="portrait" paperSize="9" scale="93" r:id="rId1"/>
</worksheet>
</file>

<file path=xl/worksheets/sheet36.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140625" defaultRowHeight="12.75"/>
  <cols>
    <col min="1" max="1" width="9.7109375" style="117" customWidth="1"/>
    <col min="2" max="4" width="8.00390625" style="117" customWidth="1"/>
    <col min="5" max="5" width="8.421875" style="117" customWidth="1"/>
    <col min="6" max="6" width="9.140625" style="117" customWidth="1"/>
    <col min="7" max="7" width="8.00390625" style="2" customWidth="1"/>
    <col min="8" max="16384" width="8.00390625" style="117" customWidth="1"/>
  </cols>
  <sheetData>
    <row r="1" spans="1:6" ht="13.5" customHeight="1">
      <c r="A1" s="356">
        <v>3.4</v>
      </c>
      <c r="B1" s="363" t="s">
        <v>235</v>
      </c>
      <c r="C1" s="290"/>
      <c r="D1" s="290"/>
      <c r="E1" s="290"/>
      <c r="F1" s="83"/>
    </row>
    <row r="2" spans="1:6" ht="12.75">
      <c r="A2" s="705"/>
      <c r="B2" s="83"/>
      <c r="C2" s="83"/>
      <c r="D2" s="83"/>
      <c r="E2" s="83"/>
      <c r="F2" s="313"/>
    </row>
    <row r="3" ht="11.25">
      <c r="M3" s="2"/>
    </row>
    <row r="4" spans="9:13" ht="11.25">
      <c r="I4" s="2"/>
      <c r="J4" s="2"/>
      <c r="K4" s="2"/>
      <c r="L4" s="2"/>
      <c r="M4" s="2"/>
    </row>
    <row r="5" spans="9:13" ht="11.25">
      <c r="I5" s="2"/>
      <c r="J5" s="2"/>
      <c r="K5" s="2"/>
      <c r="L5" s="2"/>
      <c r="M5" s="2"/>
    </row>
    <row r="6" spans="9:13" ht="11.25">
      <c r="I6" s="2"/>
      <c r="J6" s="2"/>
      <c r="K6" s="2"/>
      <c r="L6" s="2"/>
      <c r="M6" s="2"/>
    </row>
    <row r="7" spans="9:13" ht="11.25">
      <c r="I7" s="2"/>
      <c r="J7" s="2"/>
      <c r="K7" s="2"/>
      <c r="L7" s="2"/>
      <c r="M7" s="2"/>
    </row>
    <row r="8" spans="9:13" ht="11.25">
      <c r="I8" s="2"/>
      <c r="J8" s="2"/>
      <c r="K8" s="2"/>
      <c r="L8" s="2"/>
      <c r="M8" s="2"/>
    </row>
    <row r="9" spans="9:13" ht="11.25">
      <c r="I9" s="2"/>
      <c r="J9" s="493" t="s">
        <v>548</v>
      </c>
      <c r="K9" s="494">
        <v>2006</v>
      </c>
      <c r="L9" s="2"/>
      <c r="M9" s="2"/>
    </row>
    <row r="10" spans="9:13" ht="11.25">
      <c r="I10" s="2"/>
      <c r="J10" s="3" t="s">
        <v>431</v>
      </c>
      <c r="K10" s="390">
        <v>184.1</v>
      </c>
      <c r="M10" s="2"/>
    </row>
    <row r="11" spans="9:13" ht="11.25">
      <c r="I11" s="2"/>
      <c r="J11" s="3" t="s">
        <v>368</v>
      </c>
      <c r="K11" s="390">
        <v>134.9</v>
      </c>
      <c r="M11" s="2"/>
    </row>
    <row r="12" spans="9:13" ht="11.25">
      <c r="I12" s="2"/>
      <c r="J12" s="3" t="s">
        <v>424</v>
      </c>
      <c r="K12" s="390">
        <v>131.5</v>
      </c>
      <c r="M12" s="2"/>
    </row>
    <row r="13" spans="9:13" ht="11.25" customHeight="1">
      <c r="I13" s="2"/>
      <c r="J13" s="3" t="s">
        <v>429</v>
      </c>
      <c r="K13" s="390">
        <v>123.5</v>
      </c>
      <c r="M13" s="2"/>
    </row>
    <row r="14" spans="9:13" ht="11.25" customHeight="1">
      <c r="I14" s="2"/>
      <c r="J14" s="3" t="s">
        <v>529</v>
      </c>
      <c r="K14" s="390">
        <v>120.2</v>
      </c>
      <c r="M14" s="2"/>
    </row>
    <row r="15" spans="9:13" ht="11.25">
      <c r="I15" s="2"/>
      <c r="J15" s="3" t="s">
        <v>369</v>
      </c>
      <c r="K15" s="490">
        <v>116.1</v>
      </c>
      <c r="M15" s="2"/>
    </row>
    <row r="16" spans="9:13" ht="11.25">
      <c r="I16" s="2"/>
      <c r="J16" s="3" t="s">
        <v>532</v>
      </c>
      <c r="K16" s="390">
        <v>113.9</v>
      </c>
      <c r="M16" s="2"/>
    </row>
    <row r="17" spans="9:13" ht="11.25">
      <c r="I17" s="2"/>
      <c r="J17" s="3" t="s">
        <v>437</v>
      </c>
      <c r="K17" s="390">
        <v>113.3</v>
      </c>
      <c r="M17" s="2"/>
    </row>
    <row r="18" spans="9:13" ht="11.25">
      <c r="I18" s="2"/>
      <c r="J18" s="3" t="s">
        <v>531</v>
      </c>
      <c r="K18" s="390">
        <v>112.4</v>
      </c>
      <c r="M18" s="2"/>
    </row>
    <row r="19" spans="9:13" ht="11.25">
      <c r="I19" s="2"/>
      <c r="J19" s="3" t="s">
        <v>533</v>
      </c>
      <c r="K19" s="390">
        <v>109.7</v>
      </c>
      <c r="M19" s="2"/>
    </row>
    <row r="20" spans="9:13" ht="11.25">
      <c r="I20" s="2"/>
      <c r="J20" s="3" t="s">
        <v>430</v>
      </c>
      <c r="K20" s="390">
        <v>109</v>
      </c>
      <c r="M20" s="2"/>
    </row>
    <row r="21" spans="9:13" ht="11.25">
      <c r="I21" s="2"/>
      <c r="J21" s="3" t="s">
        <v>425</v>
      </c>
      <c r="K21" s="390">
        <v>108.5</v>
      </c>
      <c r="M21" s="2"/>
    </row>
    <row r="22" spans="9:13" ht="11.25">
      <c r="I22" s="2"/>
      <c r="J22" s="3" t="s">
        <v>426</v>
      </c>
      <c r="K22" s="390">
        <v>107.1</v>
      </c>
      <c r="M22" s="2"/>
    </row>
    <row r="23" spans="9:13" ht="11.25">
      <c r="I23" s="2"/>
      <c r="J23" s="3" t="s">
        <v>427</v>
      </c>
      <c r="K23" s="390">
        <v>103.9</v>
      </c>
      <c r="M23" s="2"/>
    </row>
    <row r="24" spans="9:13" ht="11.25">
      <c r="I24" s="2"/>
      <c r="J24" s="3" t="s">
        <v>428</v>
      </c>
      <c r="K24" s="390">
        <v>103.1</v>
      </c>
      <c r="M24" s="2"/>
    </row>
    <row r="25" spans="9:13" ht="11.25">
      <c r="I25" s="2"/>
      <c r="J25" s="3" t="s">
        <v>30</v>
      </c>
      <c r="K25" s="390">
        <v>100</v>
      </c>
      <c r="M25" s="2"/>
    </row>
    <row r="26" spans="9:13" ht="11.25">
      <c r="I26" s="2"/>
      <c r="J26" s="3" t="s">
        <v>545</v>
      </c>
      <c r="K26" s="390">
        <v>90.3</v>
      </c>
      <c r="M26" s="2"/>
    </row>
    <row r="27" spans="9:13" ht="11.25">
      <c r="I27" s="2"/>
      <c r="J27" s="3" t="s">
        <v>534</v>
      </c>
      <c r="K27" s="390">
        <v>84.9</v>
      </c>
      <c r="M27" s="2"/>
    </row>
    <row r="28" spans="9:13" ht="11.25">
      <c r="I28" s="2"/>
      <c r="J28" s="3" t="s">
        <v>547</v>
      </c>
      <c r="K28" s="390">
        <v>84</v>
      </c>
      <c r="M28" s="2"/>
    </row>
    <row r="29" spans="9:13" ht="11.25">
      <c r="I29" s="2"/>
      <c r="J29" s="3" t="s">
        <v>542</v>
      </c>
      <c r="K29" s="390">
        <v>74.5</v>
      </c>
      <c r="M29" s="2"/>
    </row>
    <row r="30" spans="9:13" ht="11.25">
      <c r="I30" s="2"/>
      <c r="J30" s="3" t="s">
        <v>454</v>
      </c>
      <c r="K30" s="390">
        <v>71.8</v>
      </c>
      <c r="M30" s="2"/>
    </row>
    <row r="31" spans="9:13" ht="11.25">
      <c r="I31" s="2"/>
      <c r="J31" s="3" t="s">
        <v>540</v>
      </c>
      <c r="K31" s="390">
        <v>70.7</v>
      </c>
      <c r="M31" s="2"/>
    </row>
    <row r="32" spans="9:13" ht="11.25">
      <c r="I32" s="2"/>
      <c r="J32" s="3" t="s">
        <v>530</v>
      </c>
      <c r="K32" s="390">
        <v>68.4</v>
      </c>
      <c r="M32" s="2"/>
    </row>
    <row r="33" spans="10:13" ht="11.25">
      <c r="J33" s="3" t="s">
        <v>541</v>
      </c>
      <c r="K33" s="390">
        <v>64.3</v>
      </c>
      <c r="M33" s="2"/>
    </row>
    <row r="34" spans="1:13" ht="11.25">
      <c r="A34" s="118"/>
      <c r="J34" s="3" t="s">
        <v>546</v>
      </c>
      <c r="K34" s="390">
        <v>61.1</v>
      </c>
      <c r="M34" s="2"/>
    </row>
    <row r="35" spans="1:13" ht="11.25">
      <c r="A35" s="119"/>
      <c r="J35" s="3" t="s">
        <v>543</v>
      </c>
      <c r="K35" s="390">
        <v>57.1</v>
      </c>
      <c r="M35" s="2"/>
    </row>
    <row r="36" spans="1:13" ht="11.25">
      <c r="A36" s="120"/>
      <c r="J36" s="3" t="s">
        <v>544</v>
      </c>
      <c r="K36" s="390">
        <v>50.9</v>
      </c>
      <c r="M36" s="2"/>
    </row>
    <row r="37" spans="1:13" ht="11.25">
      <c r="A37" s="120"/>
      <c r="J37" s="3" t="s">
        <v>453</v>
      </c>
      <c r="K37" s="390">
        <v>39.2</v>
      </c>
      <c r="M37" s="2"/>
    </row>
    <row r="38" spans="1:13" ht="11.25">
      <c r="A38" s="120"/>
      <c r="J38" s="3" t="s">
        <v>452</v>
      </c>
      <c r="K38" s="390">
        <v>34.9</v>
      </c>
      <c r="M38" s="2"/>
    </row>
    <row r="39" spans="1:13" ht="11.25">
      <c r="A39" s="120"/>
      <c r="J39" s="491"/>
      <c r="K39" s="490"/>
      <c r="M39" s="2"/>
    </row>
    <row r="40" spans="1:13" ht="11.25">
      <c r="A40" s="120"/>
      <c r="J40" s="3" t="s">
        <v>451</v>
      </c>
      <c r="K40" s="390">
        <v>158.8</v>
      </c>
      <c r="M40" s="2"/>
    </row>
    <row r="41" spans="1:11" ht="11.25">
      <c r="A41" s="120"/>
      <c r="J41" s="3" t="s">
        <v>461</v>
      </c>
      <c r="K41" s="390">
        <v>105.8</v>
      </c>
    </row>
    <row r="42" spans="1:13" ht="11.25">
      <c r="A42" s="2"/>
      <c r="B42" s="2"/>
      <c r="C42" s="2"/>
      <c r="D42" s="2"/>
      <c r="J42" s="3" t="s">
        <v>460</v>
      </c>
      <c r="K42" s="390">
        <v>104.4</v>
      </c>
      <c r="M42" s="2"/>
    </row>
    <row r="43" spans="1:13" ht="11.25">
      <c r="A43" s="2"/>
      <c r="B43" s="2"/>
      <c r="C43" s="2"/>
      <c r="D43" s="2"/>
      <c r="F43" s="429" t="s">
        <v>520</v>
      </c>
      <c r="J43" s="3" t="s">
        <v>33</v>
      </c>
      <c r="K43" s="390">
        <v>64.3</v>
      </c>
      <c r="M43" s="2"/>
    </row>
    <row r="44" spans="1:13" ht="11.25">
      <c r="A44" s="2"/>
      <c r="B44" s="2"/>
      <c r="C44" s="2"/>
      <c r="D44" s="2"/>
      <c r="J44" s="492" t="s">
        <v>31</v>
      </c>
      <c r="K44" s="824">
        <v>59.8</v>
      </c>
      <c r="M44" s="2"/>
    </row>
    <row r="45" spans="1:13" ht="11.25">
      <c r="A45" s="2"/>
      <c r="B45" s="2"/>
      <c r="C45" s="2"/>
      <c r="D45" s="2"/>
      <c r="J45" s="2"/>
      <c r="K45" s="2"/>
      <c r="L45" s="2"/>
      <c r="M45" s="2"/>
    </row>
    <row r="46" spans="1:13" ht="11.25">
      <c r="A46" s="2"/>
      <c r="B46" s="2"/>
      <c r="C46" s="2"/>
      <c r="D46" s="2"/>
      <c r="J46" s="2"/>
      <c r="K46" s="2"/>
      <c r="L46" s="2"/>
      <c r="M46" s="2"/>
    </row>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P40"/>
  <sheetViews>
    <sheetView workbookViewId="0" topLeftCell="A1">
      <selection activeCell="A1" sqref="A1"/>
    </sheetView>
  </sheetViews>
  <sheetFormatPr defaultColWidth="9.140625" defaultRowHeight="12.75"/>
  <cols>
    <col min="1" max="1" width="10.57421875" style="126" customWidth="1"/>
    <col min="2" max="2" width="7.140625" style="122" customWidth="1"/>
    <col min="3" max="8" width="9.28125" style="122" customWidth="1"/>
    <col min="9" max="16384" width="8.00390625" style="122" customWidth="1"/>
  </cols>
  <sheetData>
    <row r="1" spans="1:2" s="382" customFormat="1" ht="11.25">
      <c r="A1" s="125">
        <v>3.5</v>
      </c>
      <c r="B1" s="121" t="s">
        <v>296</v>
      </c>
    </row>
    <row r="2" spans="1:2" ht="11.25">
      <c r="A2" s="682"/>
      <c r="B2" s="123"/>
    </row>
    <row r="3" spans="1:16" ht="11.25">
      <c r="A3" s="121"/>
      <c r="B3" s="123"/>
      <c r="K3" s="2"/>
      <c r="L3" s="2"/>
      <c r="M3" s="2"/>
      <c r="N3" s="2"/>
      <c r="O3" s="2"/>
      <c r="P3" s="2"/>
    </row>
    <row r="4" spans="1:16" ht="11.25" customHeight="1">
      <c r="A4" s="121"/>
      <c r="B4" s="123"/>
      <c r="K4" s="2"/>
      <c r="L4" s="2"/>
      <c r="M4" s="2"/>
      <c r="N4" s="2"/>
      <c r="O4" s="2"/>
      <c r="P4" s="2"/>
    </row>
    <row r="5" spans="1:16" ht="11.25">
      <c r="A5" s="121"/>
      <c r="B5" s="123"/>
      <c r="K5" s="2"/>
      <c r="L5" s="2"/>
      <c r="M5" s="2"/>
      <c r="N5" s="2"/>
      <c r="O5" s="2"/>
      <c r="P5" s="2"/>
    </row>
    <row r="6" spans="1:16" ht="11.25">
      <c r="A6" s="121"/>
      <c r="B6" s="123"/>
      <c r="K6" s="2"/>
      <c r="L6" s="2"/>
      <c r="M6" s="2"/>
      <c r="N6" s="2"/>
      <c r="O6" s="2"/>
      <c r="P6" s="2"/>
    </row>
    <row r="7" spans="1:16" ht="11.25">
      <c r="A7" s="121"/>
      <c r="B7" s="123"/>
      <c r="K7" s="2"/>
      <c r="L7" s="2"/>
      <c r="M7" s="2"/>
      <c r="N7" s="2"/>
      <c r="O7" s="2"/>
      <c r="P7" s="2"/>
    </row>
    <row r="8" spans="1:16" ht="11.25">
      <c r="A8" s="121"/>
      <c r="B8" s="123"/>
      <c r="K8" s="2"/>
      <c r="L8" s="2"/>
      <c r="M8" s="2"/>
      <c r="N8" s="2"/>
      <c r="O8" s="2"/>
      <c r="P8" s="2"/>
    </row>
    <row r="9" spans="1:16" ht="11.25">
      <c r="A9" s="121"/>
      <c r="B9" s="123"/>
      <c r="K9" s="2"/>
      <c r="L9" s="2"/>
      <c r="M9" s="2"/>
      <c r="N9" s="2"/>
      <c r="O9" s="2"/>
      <c r="P9" s="2"/>
    </row>
    <row r="10" spans="1:16" ht="11.25">
      <c r="A10" s="121"/>
      <c r="B10" s="123"/>
      <c r="K10" s="2"/>
      <c r="L10" s="2"/>
      <c r="M10" s="2"/>
      <c r="N10" s="2"/>
      <c r="O10" s="2"/>
      <c r="P10" s="2"/>
    </row>
    <row r="11" spans="1:16" ht="11.25">
      <c r="A11" s="121"/>
      <c r="B11" s="123"/>
      <c r="K11" s="2"/>
      <c r="L11" s="2"/>
      <c r="M11" s="2"/>
      <c r="N11" s="2"/>
      <c r="O11" s="2"/>
      <c r="P11" s="2"/>
    </row>
    <row r="12" spans="1:16" ht="11.25">
      <c r="A12" s="121"/>
      <c r="B12" s="123"/>
      <c r="K12" s="2"/>
      <c r="L12" s="2"/>
      <c r="M12" s="2"/>
      <c r="N12" s="2"/>
      <c r="O12" s="2"/>
      <c r="P12" s="2"/>
    </row>
    <row r="13" spans="1:16" ht="11.25">
      <c r="A13" s="121"/>
      <c r="B13" s="123"/>
      <c r="K13" s="2"/>
      <c r="L13" s="2"/>
      <c r="M13" s="2"/>
      <c r="N13" s="2"/>
      <c r="O13" s="2"/>
      <c r="P13" s="2"/>
    </row>
    <row r="14" spans="1:16" ht="11.25">
      <c r="A14" s="121"/>
      <c r="B14" s="123"/>
      <c r="L14" s="2"/>
      <c r="M14" s="2"/>
      <c r="N14" s="2"/>
      <c r="O14" s="2"/>
      <c r="P14" s="2"/>
    </row>
    <row r="15" spans="1:16" ht="11.25">
      <c r="A15" s="121"/>
      <c r="B15" s="123"/>
      <c r="L15" s="2"/>
      <c r="M15" s="2"/>
      <c r="N15" s="2"/>
      <c r="O15" s="2"/>
      <c r="P15" s="2"/>
    </row>
    <row r="16" spans="1:16" ht="11.25">
      <c r="A16" s="121"/>
      <c r="B16" s="123"/>
      <c r="L16" s="2"/>
      <c r="M16" s="2"/>
      <c r="N16" s="2"/>
      <c r="O16" s="2"/>
      <c r="P16" s="2"/>
    </row>
    <row r="17" spans="1:16" ht="11.25">
      <c r="A17" s="121"/>
      <c r="B17" s="123"/>
      <c r="L17" s="2"/>
      <c r="M17" s="2"/>
      <c r="N17" s="2"/>
      <c r="O17" s="2"/>
      <c r="P17" s="2"/>
    </row>
    <row r="18" spans="1:16" ht="11.25">
      <c r="A18" s="121"/>
      <c r="B18" s="123"/>
      <c r="L18" s="2"/>
      <c r="M18" s="2"/>
      <c r="N18" s="2"/>
      <c r="O18" s="2"/>
      <c r="P18" s="2"/>
    </row>
    <row r="19" spans="1:2" ht="11.25">
      <c r="A19" s="121"/>
      <c r="B19" s="123"/>
    </row>
    <row r="20" spans="1:2" ht="11.25">
      <c r="A20" s="121"/>
      <c r="B20" s="123"/>
    </row>
    <row r="21" spans="1:2" ht="11.25">
      <c r="A21" s="121"/>
      <c r="B21" s="123"/>
    </row>
    <row r="22" spans="1:8" ht="11.25">
      <c r="A22" s="121"/>
      <c r="B22" s="123"/>
      <c r="H22" s="124" t="s">
        <v>652</v>
      </c>
    </row>
    <row r="23" spans="1:6" s="685" customFormat="1" ht="11.25">
      <c r="A23" s="686"/>
      <c r="B23" s="687"/>
      <c r="E23" s="25"/>
      <c r="F23" s="25"/>
    </row>
    <row r="24" spans="1:6" ht="11.25">
      <c r="A24" s="125"/>
      <c r="B24" s="375" t="s">
        <v>30</v>
      </c>
      <c r="C24" s="376" t="s">
        <v>628</v>
      </c>
      <c r="E24" s="2"/>
      <c r="F24" s="2"/>
    </row>
    <row r="25" spans="1:13" ht="11.25">
      <c r="A25" s="377" t="s">
        <v>343</v>
      </c>
      <c r="B25" s="546" t="s">
        <v>483</v>
      </c>
      <c r="C25" s="378">
        <v>11.9</v>
      </c>
      <c r="E25" s="378"/>
      <c r="F25" s="546"/>
      <c r="G25" s="378"/>
      <c r="H25" s="2"/>
      <c r="I25" s="2"/>
      <c r="J25" s="2"/>
      <c r="K25" s="2"/>
      <c r="L25" s="2"/>
      <c r="M25" s="2"/>
    </row>
    <row r="26" spans="1:13" ht="12.75" customHeight="1">
      <c r="A26" s="377" t="s">
        <v>592</v>
      </c>
      <c r="B26" s="546" t="s">
        <v>483</v>
      </c>
      <c r="C26" s="378">
        <v>10.3</v>
      </c>
      <c r="E26" s="378"/>
      <c r="F26" s="546"/>
      <c r="G26" s="378"/>
      <c r="H26" s="2"/>
      <c r="I26" s="2"/>
      <c r="J26" s="2"/>
      <c r="K26" s="2"/>
      <c r="L26" s="2"/>
      <c r="M26" s="2"/>
    </row>
    <row r="27" spans="1:13" ht="12.75" customHeight="1">
      <c r="A27" s="377">
        <v>1998</v>
      </c>
      <c r="B27" s="546" t="s">
        <v>483</v>
      </c>
      <c r="C27" s="380">
        <v>7.8</v>
      </c>
      <c r="E27" s="380"/>
      <c r="F27" s="546"/>
      <c r="G27" s="380"/>
      <c r="H27" s="2"/>
      <c r="I27" s="2"/>
      <c r="J27" s="2"/>
      <c r="K27" s="2"/>
      <c r="L27" s="2"/>
      <c r="M27" s="2"/>
    </row>
    <row r="28" spans="1:13" ht="11.25">
      <c r="A28" s="377">
        <v>1999</v>
      </c>
      <c r="B28" s="546" t="s">
        <v>483</v>
      </c>
      <c r="C28" s="380">
        <v>5.7</v>
      </c>
      <c r="E28" s="380"/>
      <c r="F28" s="546"/>
      <c r="G28" s="380"/>
      <c r="H28" s="2"/>
      <c r="I28" s="2"/>
      <c r="J28" s="2"/>
      <c r="K28" s="2"/>
      <c r="L28" s="2"/>
      <c r="M28" s="2"/>
    </row>
    <row r="29" spans="1:13" ht="11.25">
      <c r="A29" s="377">
        <v>2000</v>
      </c>
      <c r="B29" s="379">
        <v>8.7</v>
      </c>
      <c r="C29" s="380">
        <v>4.3</v>
      </c>
      <c r="E29" s="380"/>
      <c r="F29" s="379"/>
      <c r="G29" s="380"/>
      <c r="H29" s="2"/>
      <c r="I29" s="2"/>
      <c r="J29" s="2"/>
      <c r="K29" s="2"/>
      <c r="L29" s="2"/>
      <c r="M29" s="2"/>
    </row>
    <row r="30" spans="1:13" ht="11.25">
      <c r="A30" s="377">
        <v>2001</v>
      </c>
      <c r="B30" s="379">
        <v>8.5</v>
      </c>
      <c r="C30" s="380">
        <v>3.6</v>
      </c>
      <c r="E30" s="380"/>
      <c r="F30" s="379"/>
      <c r="G30" s="380"/>
      <c r="H30" s="2"/>
      <c r="I30" s="2"/>
      <c r="J30" s="2"/>
      <c r="K30" s="2"/>
      <c r="L30" s="2"/>
      <c r="M30" s="2"/>
    </row>
    <row r="31" spans="1:15" ht="12.75">
      <c r="A31" s="377">
        <v>2002</v>
      </c>
      <c r="B31" s="379">
        <v>8.9</v>
      </c>
      <c r="C31" s="380">
        <v>4.2</v>
      </c>
      <c r="E31" s="380"/>
      <c r="F31" s="379"/>
      <c r="G31" s="380"/>
      <c r="H31" s="2"/>
      <c r="I31" s="2"/>
      <c r="J31" s="2"/>
      <c r="K31" s="2"/>
      <c r="L31" s="2"/>
      <c r="M31" s="2"/>
      <c r="N31" s="290"/>
      <c r="O31" s="290"/>
    </row>
    <row r="32" spans="1:13" ht="11.25">
      <c r="A32" s="126">
        <v>2003</v>
      </c>
      <c r="B32" s="379">
        <v>8.9</v>
      </c>
      <c r="C32" s="380">
        <v>4.4</v>
      </c>
      <c r="E32" s="380"/>
      <c r="F32" s="379"/>
      <c r="G32" s="380"/>
      <c r="H32" s="2"/>
      <c r="I32" s="2"/>
      <c r="J32" s="2"/>
      <c r="K32" s="2"/>
      <c r="L32" s="2"/>
      <c r="M32" s="2"/>
    </row>
    <row r="33" spans="1:13" ht="11.25">
      <c r="A33" s="126">
        <v>2004</v>
      </c>
      <c r="B33" s="379">
        <v>9</v>
      </c>
      <c r="C33" s="381">
        <v>4.4</v>
      </c>
      <c r="E33" s="804"/>
      <c r="F33" s="379"/>
      <c r="G33" s="804"/>
      <c r="H33" s="2"/>
      <c r="I33" s="2"/>
      <c r="J33" s="2"/>
      <c r="K33" s="2"/>
      <c r="L33" s="2"/>
      <c r="M33" s="2"/>
    </row>
    <row r="34" spans="1:13" ht="11.25">
      <c r="A34" s="126">
        <v>2005</v>
      </c>
      <c r="B34" s="379">
        <v>8.9</v>
      </c>
      <c r="C34" s="381">
        <v>4.3</v>
      </c>
      <c r="E34" s="804"/>
      <c r="F34" s="379"/>
      <c r="G34" s="804"/>
      <c r="H34" s="2"/>
      <c r="I34" s="2"/>
      <c r="J34" s="2"/>
      <c r="K34" s="2"/>
      <c r="L34" s="2"/>
      <c r="M34" s="2"/>
    </row>
    <row r="35" spans="1:13" s="681" customFormat="1" ht="11.25">
      <c r="A35" s="680">
        <v>2006</v>
      </c>
      <c r="B35" s="681">
        <v>8.1</v>
      </c>
      <c r="C35" s="681">
        <v>4.4</v>
      </c>
      <c r="H35" s="2"/>
      <c r="I35" s="2"/>
      <c r="J35" s="2"/>
      <c r="K35" s="2"/>
      <c r="L35" s="2"/>
      <c r="M35" s="2"/>
    </row>
    <row r="36" spans="1:13" s="681" customFormat="1" ht="11.25">
      <c r="A36" s="680">
        <v>2007</v>
      </c>
      <c r="B36" s="681">
        <v>7.1</v>
      </c>
      <c r="C36" s="681">
        <v>4.6</v>
      </c>
      <c r="H36" s="2"/>
      <c r="I36" s="2"/>
      <c r="J36" s="2"/>
      <c r="K36" s="2"/>
      <c r="L36" s="2"/>
      <c r="M36" s="2"/>
    </row>
    <row r="37" spans="8:13" ht="11.25">
      <c r="H37" s="2"/>
      <c r="I37" s="2"/>
      <c r="J37" s="2"/>
      <c r="K37" s="2"/>
      <c r="L37" s="2"/>
      <c r="M37" s="2"/>
    </row>
    <row r="38" spans="1:13" ht="11.25">
      <c r="A38" s="126" t="s">
        <v>263</v>
      </c>
      <c r="E38" s="2"/>
      <c r="F38" s="2"/>
      <c r="H38" s="2"/>
      <c r="I38" s="2"/>
      <c r="J38" s="2"/>
      <c r="K38" s="2"/>
      <c r="L38" s="2"/>
      <c r="M38" s="2"/>
    </row>
    <row r="39" spans="1:13" s="685" customFormat="1" ht="11.25">
      <c r="A39" s="684"/>
      <c r="H39" s="25"/>
      <c r="I39" s="25"/>
      <c r="J39" s="25"/>
      <c r="K39" s="25"/>
      <c r="L39" s="25"/>
      <c r="M39" s="25"/>
    </row>
    <row r="40" spans="8:13" ht="11.25">
      <c r="H40" s="2"/>
      <c r="I40" s="2"/>
      <c r="J40" s="2"/>
      <c r="K40" s="2"/>
      <c r="L40" s="2"/>
      <c r="M40" s="2"/>
    </row>
  </sheetData>
  <printOptions/>
  <pageMargins left="0.75" right="0.75" top="1" bottom="1" header="0.5" footer="0.5"/>
  <pageSetup horizontalDpi="600" verticalDpi="600" orientation="portrait" paperSize="9" scale="71" r:id="rId2"/>
  <drawing r:id="rId1"/>
</worksheet>
</file>

<file path=xl/worksheets/sheet38.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2.28125" style="0" customWidth="1"/>
  </cols>
  <sheetData>
    <row r="1" spans="1:2" ht="12.75">
      <c r="A1" s="100">
        <v>3.6</v>
      </c>
      <c r="B1" s="110" t="s">
        <v>309</v>
      </c>
    </row>
    <row r="2" spans="1:7" ht="12.75">
      <c r="A2" s="313"/>
      <c r="B2" s="310"/>
      <c r="G2" s="2"/>
    </row>
    <row r="3" spans="1:7" ht="13.5" customHeight="1">
      <c r="A3" s="110"/>
      <c r="E3" s="4" t="s">
        <v>485</v>
      </c>
      <c r="G3" s="2"/>
    </row>
    <row r="4" spans="1:7" ht="22.5">
      <c r="A4" s="19" t="s">
        <v>548</v>
      </c>
      <c r="B4" s="266" t="s">
        <v>362</v>
      </c>
      <c r="C4" s="267" t="s">
        <v>650</v>
      </c>
      <c r="D4" s="267" t="s">
        <v>649</v>
      </c>
      <c r="E4" s="268" t="s">
        <v>370</v>
      </c>
      <c r="G4" s="2"/>
    </row>
    <row r="5" spans="1:7" ht="12.75">
      <c r="A5" s="558" t="s">
        <v>437</v>
      </c>
      <c r="B5" s="575">
        <v>3.2</v>
      </c>
      <c r="C5" s="575">
        <v>2.8</v>
      </c>
      <c r="D5" s="575">
        <v>3.6</v>
      </c>
      <c r="E5" s="575">
        <f>C5-D5</f>
        <v>-0.8000000000000003</v>
      </c>
      <c r="F5" s="310"/>
      <c r="G5" s="2"/>
    </row>
    <row r="6" spans="1:7" ht="12.75">
      <c r="A6" s="559" t="s">
        <v>425</v>
      </c>
      <c r="B6" s="410">
        <v>3.7</v>
      </c>
      <c r="C6" s="410">
        <v>3.4</v>
      </c>
      <c r="D6" s="410">
        <v>4.1</v>
      </c>
      <c r="E6" s="410">
        <f aca="true" t="shared" si="0" ref="E6:E36">C6-D6</f>
        <v>-0.6999999999999997</v>
      </c>
      <c r="G6" s="2"/>
    </row>
    <row r="7" spans="1:7" ht="12.75">
      <c r="A7" s="559" t="s">
        <v>534</v>
      </c>
      <c r="B7" s="410">
        <v>3.9</v>
      </c>
      <c r="C7" s="410">
        <v>3.4</v>
      </c>
      <c r="D7" s="410">
        <v>4.6</v>
      </c>
      <c r="E7" s="410">
        <f t="shared" si="0"/>
        <v>-1.1999999999999997</v>
      </c>
      <c r="G7" s="2"/>
    </row>
    <row r="8" spans="1:7" ht="12.75">
      <c r="A8" s="559" t="s">
        <v>543</v>
      </c>
      <c r="B8" s="410">
        <v>4.3</v>
      </c>
      <c r="C8" s="410">
        <v>4.3</v>
      </c>
      <c r="D8" s="410">
        <v>4.3</v>
      </c>
      <c r="E8" s="410">
        <f t="shared" si="0"/>
        <v>0</v>
      </c>
      <c r="G8" s="2"/>
    </row>
    <row r="9" spans="1:7" ht="12.75">
      <c r="A9" s="559" t="s">
        <v>529</v>
      </c>
      <c r="B9" s="410">
        <v>4.4</v>
      </c>
      <c r="C9" s="410">
        <v>3.9</v>
      </c>
      <c r="D9" s="410">
        <v>5</v>
      </c>
      <c r="E9" s="410">
        <f t="shared" si="0"/>
        <v>-1.1</v>
      </c>
      <c r="G9" s="2"/>
    </row>
    <row r="10" spans="1:5" ht="12.75">
      <c r="A10" s="560" t="s">
        <v>628</v>
      </c>
      <c r="B10" s="576">
        <v>4.6</v>
      </c>
      <c r="C10" s="576">
        <v>4.8</v>
      </c>
      <c r="D10" s="576">
        <v>4.3</v>
      </c>
      <c r="E10" s="576">
        <f t="shared" si="0"/>
        <v>0.5</v>
      </c>
    </row>
    <row r="11" spans="1:7" ht="12.75">
      <c r="A11" s="559" t="s">
        <v>541</v>
      </c>
      <c r="B11" s="410">
        <v>4.7</v>
      </c>
      <c r="C11" s="410">
        <v>5.4</v>
      </c>
      <c r="D11" s="410">
        <v>3.9</v>
      </c>
      <c r="E11" s="410">
        <f t="shared" si="0"/>
        <v>1.5000000000000004</v>
      </c>
      <c r="G11" s="2"/>
    </row>
    <row r="12" spans="1:7" ht="12.75">
      <c r="A12" s="559" t="s">
        <v>431</v>
      </c>
      <c r="B12" s="410">
        <v>4.7</v>
      </c>
      <c r="C12" s="410">
        <v>4</v>
      </c>
      <c r="D12" s="410">
        <v>5.7</v>
      </c>
      <c r="E12" s="410">
        <f t="shared" si="0"/>
        <v>-1.7000000000000002</v>
      </c>
      <c r="G12" s="2"/>
    </row>
    <row r="13" spans="1:7" ht="12.75">
      <c r="A13" s="559" t="s">
        <v>547</v>
      </c>
      <c r="B13" s="410">
        <v>4.8</v>
      </c>
      <c r="C13" s="410">
        <v>4</v>
      </c>
      <c r="D13" s="410">
        <v>5.8</v>
      </c>
      <c r="E13" s="410">
        <f t="shared" si="0"/>
        <v>-1.7999999999999998</v>
      </c>
      <c r="G13" s="2"/>
    </row>
    <row r="14" spans="1:7" ht="12.75">
      <c r="A14" s="559" t="s">
        <v>540</v>
      </c>
      <c r="B14" s="410">
        <v>5.3</v>
      </c>
      <c r="C14" s="410">
        <v>4.2</v>
      </c>
      <c r="D14" s="410">
        <v>6.7</v>
      </c>
      <c r="E14" s="410">
        <f t="shared" si="0"/>
        <v>-2.5</v>
      </c>
      <c r="G14" s="2"/>
    </row>
    <row r="15" spans="1:7" ht="12.75">
      <c r="A15" s="559" t="s">
        <v>533</v>
      </c>
      <c r="B15" s="410">
        <v>5.3</v>
      </c>
      <c r="C15" s="410">
        <v>5.6</v>
      </c>
      <c r="D15" s="410">
        <v>4.9</v>
      </c>
      <c r="E15" s="410">
        <f t="shared" si="0"/>
        <v>0.6999999999999993</v>
      </c>
      <c r="G15" s="2"/>
    </row>
    <row r="16" spans="1:7" ht="12.75">
      <c r="A16" s="559" t="s">
        <v>544</v>
      </c>
      <c r="B16" s="410">
        <v>6</v>
      </c>
      <c r="C16" s="410">
        <v>6.4</v>
      </c>
      <c r="D16" s="410">
        <v>5.6</v>
      </c>
      <c r="E16" s="410">
        <f t="shared" si="0"/>
        <v>0.8000000000000007</v>
      </c>
      <c r="G16" s="2"/>
    </row>
    <row r="17" spans="1:7" ht="12.75">
      <c r="A17" s="559" t="s">
        <v>430</v>
      </c>
      <c r="B17" s="410">
        <v>6.1</v>
      </c>
      <c r="C17" s="410">
        <v>4.9</v>
      </c>
      <c r="D17" s="410">
        <v>7.9</v>
      </c>
      <c r="E17" s="410">
        <f t="shared" si="0"/>
        <v>-3</v>
      </c>
      <c r="G17" s="2"/>
    </row>
    <row r="18" spans="1:7" ht="12.75">
      <c r="A18" s="559" t="s">
        <v>532</v>
      </c>
      <c r="B18" s="410">
        <v>6.1</v>
      </c>
      <c r="C18" s="410">
        <v>5.8</v>
      </c>
      <c r="D18" s="410">
        <v>6.4</v>
      </c>
      <c r="E18" s="410">
        <f t="shared" si="0"/>
        <v>-0.6000000000000005</v>
      </c>
      <c r="G18" s="2"/>
    </row>
    <row r="19" spans="1:7" ht="12.75">
      <c r="A19" s="559" t="s">
        <v>545</v>
      </c>
      <c r="B19" s="410">
        <v>6.4</v>
      </c>
      <c r="C19" s="410">
        <v>5.8</v>
      </c>
      <c r="D19" s="410">
        <v>7.6</v>
      </c>
      <c r="E19" s="410">
        <f t="shared" si="0"/>
        <v>-1.7999999999999998</v>
      </c>
      <c r="G19" s="2"/>
    </row>
    <row r="20" spans="1:7" ht="12.75">
      <c r="A20" s="559" t="s">
        <v>453</v>
      </c>
      <c r="B20" s="410">
        <v>6.4</v>
      </c>
      <c r="C20" s="410">
        <v>7.2</v>
      </c>
      <c r="D20" s="410">
        <v>5.4</v>
      </c>
      <c r="E20" s="410">
        <f t="shared" si="0"/>
        <v>1.7999999999999998</v>
      </c>
      <c r="G20" s="2"/>
    </row>
    <row r="21" spans="1:7" ht="12.75">
      <c r="A21" s="559" t="s">
        <v>452</v>
      </c>
      <c r="B21" s="410">
        <v>6.9</v>
      </c>
      <c r="C21" s="410">
        <v>6.5</v>
      </c>
      <c r="D21" s="410">
        <v>7.3</v>
      </c>
      <c r="E21" s="410">
        <f t="shared" si="0"/>
        <v>-0.7999999999999998</v>
      </c>
      <c r="G21" s="2"/>
    </row>
    <row r="22" spans="1:7" ht="12.75">
      <c r="A22" s="559" t="s">
        <v>531</v>
      </c>
      <c r="B22" s="410">
        <v>6.9</v>
      </c>
      <c r="C22" s="410">
        <v>6.5</v>
      </c>
      <c r="D22" s="410">
        <v>7.2</v>
      </c>
      <c r="E22" s="410">
        <f t="shared" si="0"/>
        <v>-0.7000000000000002</v>
      </c>
      <c r="G22" s="2"/>
    </row>
    <row r="23" spans="1:7" ht="12.75">
      <c r="A23" s="560" t="s">
        <v>30</v>
      </c>
      <c r="B23" s="576">
        <v>7.1</v>
      </c>
      <c r="C23" s="576">
        <v>6.6</v>
      </c>
      <c r="D23" s="576">
        <v>7.8</v>
      </c>
      <c r="E23" s="576">
        <f t="shared" si="0"/>
        <v>-1.2000000000000002</v>
      </c>
      <c r="G23" s="2"/>
    </row>
    <row r="24" spans="1:7" ht="12.75">
      <c r="A24" s="559" t="s">
        <v>542</v>
      </c>
      <c r="B24" s="410">
        <v>7.4</v>
      </c>
      <c r="C24" s="410">
        <v>7.1</v>
      </c>
      <c r="D24" s="410">
        <v>7.7</v>
      </c>
      <c r="E24" s="410">
        <f t="shared" si="0"/>
        <v>-0.6000000000000005</v>
      </c>
      <c r="G24" s="2"/>
    </row>
    <row r="25" spans="1:7" ht="12.75">
      <c r="A25" s="559" t="s">
        <v>424</v>
      </c>
      <c r="B25" s="410">
        <v>7.5</v>
      </c>
      <c r="C25" s="410">
        <v>6.7</v>
      </c>
      <c r="D25" s="410">
        <v>8.4</v>
      </c>
      <c r="E25" s="410">
        <f t="shared" si="0"/>
        <v>-1.7000000000000002</v>
      </c>
      <c r="G25" s="2"/>
    </row>
    <row r="26" spans="1:7" ht="12.75">
      <c r="A26" s="559" t="s">
        <v>530</v>
      </c>
      <c r="B26" s="410">
        <v>8</v>
      </c>
      <c r="C26" s="410">
        <v>6.6</v>
      </c>
      <c r="D26" s="410">
        <v>9.6</v>
      </c>
      <c r="E26" s="410">
        <f t="shared" si="0"/>
        <v>-3</v>
      </c>
      <c r="G26" s="2"/>
    </row>
    <row r="27" spans="1:7" ht="12.75">
      <c r="A27" s="559" t="s">
        <v>427</v>
      </c>
      <c r="B27" s="410">
        <v>8.3</v>
      </c>
      <c r="C27" s="410">
        <v>5.2</v>
      </c>
      <c r="D27" s="410">
        <v>12.8</v>
      </c>
      <c r="E27" s="410">
        <f t="shared" si="0"/>
        <v>-7.6000000000000005</v>
      </c>
      <c r="G27" s="2"/>
    </row>
    <row r="28" spans="1:7" ht="12.75">
      <c r="A28" s="559" t="s">
        <v>428</v>
      </c>
      <c r="B28" s="410">
        <v>8.3</v>
      </c>
      <c r="C28" s="410">
        <v>6.4</v>
      </c>
      <c r="D28" s="410">
        <v>10.9</v>
      </c>
      <c r="E28" s="410">
        <f t="shared" si="0"/>
        <v>-4.5</v>
      </c>
      <c r="G28" s="2"/>
    </row>
    <row r="29" spans="1:7" ht="12.75">
      <c r="A29" s="559" t="s">
        <v>429</v>
      </c>
      <c r="B29" s="410">
        <v>8.3</v>
      </c>
      <c r="C29" s="410">
        <v>7.8</v>
      </c>
      <c r="D29" s="410">
        <v>8.9</v>
      </c>
      <c r="E29" s="410">
        <f t="shared" si="0"/>
        <v>-1.1000000000000005</v>
      </c>
      <c r="G29" s="2"/>
    </row>
    <row r="30" spans="1:7" ht="12.75">
      <c r="A30" s="559" t="s">
        <v>426</v>
      </c>
      <c r="B30" s="410">
        <v>8.4</v>
      </c>
      <c r="C30" s="410">
        <v>8.5</v>
      </c>
      <c r="D30" s="410">
        <v>8.3</v>
      </c>
      <c r="E30" s="410">
        <f t="shared" si="0"/>
        <v>0.1999999999999993</v>
      </c>
      <c r="G30" s="2"/>
    </row>
    <row r="31" spans="1:7" ht="12.75">
      <c r="A31" s="559" t="s">
        <v>546</v>
      </c>
      <c r="B31" s="410">
        <v>9.6</v>
      </c>
      <c r="C31" s="410">
        <v>9</v>
      </c>
      <c r="D31" s="410">
        <v>10.3</v>
      </c>
      <c r="E31" s="410">
        <f t="shared" si="0"/>
        <v>-1.3000000000000007</v>
      </c>
      <c r="G31" s="2"/>
    </row>
    <row r="32" spans="1:7" ht="12.75">
      <c r="A32" s="559" t="s">
        <v>454</v>
      </c>
      <c r="B32" s="410">
        <v>11.1</v>
      </c>
      <c r="C32" s="410">
        <v>9.9</v>
      </c>
      <c r="D32" s="410">
        <v>12.7</v>
      </c>
      <c r="E32" s="410">
        <f t="shared" si="0"/>
        <v>-2.799999999999999</v>
      </c>
      <c r="G32" s="2"/>
    </row>
    <row r="33" spans="1:7" ht="12.75">
      <c r="A33" s="559"/>
      <c r="B33" s="410"/>
      <c r="C33" s="410"/>
      <c r="D33" s="410"/>
      <c r="E33" s="410"/>
      <c r="G33" s="2"/>
    </row>
    <row r="34" spans="1:7" ht="12.75">
      <c r="A34" s="559" t="s">
        <v>451</v>
      </c>
      <c r="B34" s="410">
        <v>2.6</v>
      </c>
      <c r="C34" s="410">
        <v>2.6</v>
      </c>
      <c r="D34" s="410">
        <v>2.5</v>
      </c>
      <c r="E34" s="410">
        <f t="shared" si="0"/>
        <v>0.10000000000000009</v>
      </c>
      <c r="G34" s="2"/>
    </row>
    <row r="35" spans="1:7" ht="12.75">
      <c r="A35" s="559" t="s">
        <v>31</v>
      </c>
      <c r="B35" s="410">
        <v>8.4</v>
      </c>
      <c r="C35" s="410">
        <v>8.4</v>
      </c>
      <c r="D35" s="410">
        <v>8.4</v>
      </c>
      <c r="E35" s="410">
        <f t="shared" si="0"/>
        <v>0</v>
      </c>
      <c r="G35" s="2"/>
    </row>
    <row r="36" spans="1:7" ht="12.75">
      <c r="A36" s="503" t="s">
        <v>33</v>
      </c>
      <c r="B36" s="412">
        <v>9.1</v>
      </c>
      <c r="C36" s="412">
        <v>7.9</v>
      </c>
      <c r="D36" s="412">
        <v>10.5</v>
      </c>
      <c r="E36" s="412">
        <f t="shared" si="0"/>
        <v>-2.5999999999999996</v>
      </c>
      <c r="G36" s="2"/>
    </row>
    <row r="37" spans="1:7" ht="12.75">
      <c r="A37" s="2"/>
      <c r="B37" s="2"/>
      <c r="C37" s="2"/>
      <c r="D37" s="2"/>
      <c r="E37" s="105" t="s">
        <v>280</v>
      </c>
      <c r="G37" s="2"/>
    </row>
    <row r="38" ht="12.75">
      <c r="G38" s="2"/>
    </row>
    <row r="39" spans="1:7" ht="12.75">
      <c r="A39" s="33" t="s">
        <v>84</v>
      </c>
      <c r="G39" s="2"/>
    </row>
    <row r="40" ht="12.75">
      <c r="G40" s="2"/>
    </row>
    <row r="41" spans="1:7" ht="12.75">
      <c r="A41" s="126" t="s">
        <v>262</v>
      </c>
      <c r="G41" s="2"/>
    </row>
    <row r="42" ht="12.75">
      <c r="G42" s="2"/>
    </row>
    <row r="43" ht="12.75">
      <c r="G43" s="2"/>
    </row>
    <row r="44" ht="12.75">
      <c r="G44" s="2"/>
    </row>
    <row r="45" ht="12.75">
      <c r="G45" s="2"/>
    </row>
    <row r="46" ht="12.75">
      <c r="G46" s="2"/>
    </row>
    <row r="47" ht="12.75">
      <c r="G47" s="2"/>
    </row>
  </sheetData>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X1349"/>
  <sheetViews>
    <sheetView workbookViewId="0" topLeftCell="A1">
      <selection activeCell="A1" sqref="A1"/>
    </sheetView>
  </sheetViews>
  <sheetFormatPr defaultColWidth="9.140625" defaultRowHeight="12.75"/>
  <cols>
    <col min="1" max="1" width="14.00390625" style="129" customWidth="1"/>
    <col min="2" max="16384" width="8.00390625" style="129" customWidth="1"/>
  </cols>
  <sheetData>
    <row r="1" spans="1:7" s="128" customFormat="1" ht="11.25">
      <c r="A1" s="125">
        <v>3.7</v>
      </c>
      <c r="B1" s="345" t="s">
        <v>261</v>
      </c>
      <c r="G1" s="344"/>
    </row>
    <row r="2" spans="1:10" s="128" customFormat="1" ht="11.25">
      <c r="A2" s="732"/>
      <c r="J2" s="122"/>
    </row>
    <row r="3" s="128" customFormat="1" ht="11.25"/>
    <row r="5" ht="12" customHeight="1"/>
    <row r="6" ht="12">
      <c r="I6" s="383"/>
    </row>
    <row r="7" spans="1:7" ht="12">
      <c r="A7" s="128"/>
      <c r="B7" s="128"/>
      <c r="C7" s="128"/>
      <c r="D7" s="128"/>
      <c r="E7" s="128"/>
      <c r="F7" s="128"/>
      <c r="G7" s="128"/>
    </row>
    <row r="8" spans="1:7" ht="12" customHeight="1">
      <c r="A8" s="128"/>
      <c r="B8" s="128"/>
      <c r="C8" s="128"/>
      <c r="D8" s="128"/>
      <c r="E8" s="128"/>
      <c r="F8" s="128"/>
      <c r="G8" s="128"/>
    </row>
    <row r="9" spans="1:7" ht="12" customHeight="1">
      <c r="A9" s="128"/>
      <c r="B9" s="128"/>
      <c r="C9" s="128"/>
      <c r="D9" s="128"/>
      <c r="E9" s="128"/>
      <c r="F9" s="128"/>
      <c r="G9" s="128"/>
    </row>
    <row r="10" spans="1:9" ht="12">
      <c r="A10" s="128"/>
      <c r="B10" s="128"/>
      <c r="C10" s="128"/>
      <c r="D10" s="128"/>
      <c r="E10" s="128"/>
      <c r="F10" s="128"/>
      <c r="G10" s="128"/>
      <c r="I10" s="383"/>
    </row>
    <row r="11" spans="1:7" ht="12">
      <c r="A11" s="128"/>
      <c r="B11" s="128"/>
      <c r="C11" s="128"/>
      <c r="D11" s="128"/>
      <c r="E11" s="128"/>
      <c r="F11" s="128"/>
      <c r="G11" s="128"/>
    </row>
    <row r="12" spans="1:7" ht="12">
      <c r="A12" s="128"/>
      <c r="B12" s="128"/>
      <c r="C12" s="128"/>
      <c r="D12" s="128"/>
      <c r="E12" s="128"/>
      <c r="F12" s="128"/>
      <c r="G12" s="128"/>
    </row>
    <row r="13" spans="1:7" ht="12">
      <c r="A13" s="128"/>
      <c r="B13" s="128"/>
      <c r="C13" s="128"/>
      <c r="D13" s="128"/>
      <c r="E13" s="128"/>
      <c r="F13" s="128"/>
      <c r="G13" s="128"/>
    </row>
    <row r="14" spans="1:7" ht="12">
      <c r="A14" s="128"/>
      <c r="B14" s="128"/>
      <c r="C14" s="128"/>
      <c r="D14" s="128"/>
      <c r="E14" s="128"/>
      <c r="F14" s="128"/>
      <c r="G14" s="128"/>
    </row>
    <row r="15" spans="1:7" ht="12">
      <c r="A15" s="128"/>
      <c r="B15" s="128"/>
      <c r="C15" s="128"/>
      <c r="D15" s="128"/>
      <c r="E15" s="128"/>
      <c r="F15" s="128"/>
      <c r="G15" s="128"/>
    </row>
    <row r="16" spans="1:5" ht="12">
      <c r="A16" s="128"/>
      <c r="B16" s="128"/>
      <c r="C16" s="128"/>
      <c r="D16" s="128"/>
      <c r="E16" s="128"/>
    </row>
    <row r="17" spans="1:8" ht="12">
      <c r="A17" s="128"/>
      <c r="B17" s="128"/>
      <c r="C17" s="128"/>
      <c r="D17" s="128"/>
      <c r="E17" s="128"/>
      <c r="F17" s="128"/>
      <c r="G17" s="124" t="s">
        <v>652</v>
      </c>
      <c r="H17" s="314"/>
    </row>
    <row r="18" s="688" customFormat="1" ht="11.25"/>
    <row r="19" spans="2:11" s="128" customFormat="1" ht="11.25">
      <c r="B19" s="128">
        <v>1998</v>
      </c>
      <c r="C19" s="128">
        <v>1999</v>
      </c>
      <c r="D19" s="128">
        <v>2000</v>
      </c>
      <c r="E19" s="128">
        <v>2001</v>
      </c>
      <c r="F19" s="128">
        <v>2002</v>
      </c>
      <c r="G19" s="128">
        <v>2003</v>
      </c>
      <c r="H19" s="128">
        <v>2004</v>
      </c>
      <c r="I19" s="128">
        <v>2005</v>
      </c>
      <c r="J19" s="128">
        <v>2006</v>
      </c>
      <c r="K19" s="128">
        <v>2007</v>
      </c>
    </row>
    <row r="20" s="128" customFormat="1" ht="11.25"/>
    <row r="21" spans="1:11" s="128" customFormat="1" ht="11.25">
      <c r="A21" s="122" t="s">
        <v>30</v>
      </c>
      <c r="D21" s="547">
        <v>4</v>
      </c>
      <c r="E21" s="547">
        <v>3.9</v>
      </c>
      <c r="F21" s="547">
        <v>4</v>
      </c>
      <c r="G21" s="547">
        <v>4.1</v>
      </c>
      <c r="H21" s="547">
        <v>4.2</v>
      </c>
      <c r="I21" s="547">
        <v>4.1</v>
      </c>
      <c r="J21" s="128">
        <v>3.7</v>
      </c>
      <c r="K21" s="122"/>
    </row>
    <row r="22" spans="1:14" s="688" customFormat="1" ht="11.25">
      <c r="A22" s="688" t="s">
        <v>628</v>
      </c>
      <c r="B22" s="688">
        <v>3.9</v>
      </c>
      <c r="C22" s="688">
        <v>2.5</v>
      </c>
      <c r="D22" s="688">
        <v>1.6</v>
      </c>
      <c r="E22" s="688">
        <v>1.2</v>
      </c>
      <c r="F22" s="688">
        <v>1.2</v>
      </c>
      <c r="G22" s="688">
        <v>1.5</v>
      </c>
      <c r="H22" s="688">
        <v>1.4</v>
      </c>
      <c r="I22" s="688">
        <v>1.4</v>
      </c>
      <c r="J22" s="688">
        <v>1.4</v>
      </c>
      <c r="K22" s="685">
        <v>1.3</v>
      </c>
      <c r="L22" s="689"/>
      <c r="N22" s="684" t="s">
        <v>262</v>
      </c>
    </row>
    <row r="23" spans="1:24" ht="12">
      <c r="A23" s="2"/>
      <c r="B23" s="2"/>
      <c r="C23" s="2"/>
      <c r="D23" s="2"/>
      <c r="E23" s="2"/>
      <c r="F23" s="2"/>
      <c r="G23" s="2"/>
      <c r="H23" s="2"/>
      <c r="I23" s="2"/>
      <c r="J23" s="2"/>
      <c r="K23" s="2"/>
      <c r="L23" s="2"/>
      <c r="M23" s="2"/>
      <c r="N23" s="2"/>
      <c r="O23" s="2"/>
      <c r="P23" s="2"/>
      <c r="Q23" s="2"/>
      <c r="R23" s="2"/>
      <c r="S23" s="2"/>
      <c r="T23" s="2"/>
      <c r="U23" s="2"/>
      <c r="V23" s="2"/>
      <c r="W23" s="2"/>
      <c r="X23" s="2"/>
    </row>
    <row r="24" spans="1:24" ht="12">
      <c r="A24" s="2"/>
      <c r="B24" s="2"/>
      <c r="C24" s="2"/>
      <c r="D24" s="2"/>
      <c r="E24" s="2"/>
      <c r="F24" s="2"/>
      <c r="G24" s="2"/>
      <c r="H24" s="2"/>
      <c r="I24" s="2"/>
      <c r="J24" s="2"/>
      <c r="K24" s="2"/>
      <c r="L24" s="2"/>
      <c r="M24" s="2"/>
      <c r="N24" s="2"/>
      <c r="O24" s="2"/>
      <c r="P24" s="2"/>
      <c r="Q24" s="2"/>
      <c r="R24" s="2"/>
      <c r="S24" s="2"/>
      <c r="T24" s="2"/>
      <c r="U24" s="2"/>
      <c r="V24" s="2"/>
      <c r="W24" s="2"/>
      <c r="X24" s="2"/>
    </row>
    <row r="25" spans="1:22" ht="12">
      <c r="A25" s="2"/>
      <c r="B25" s="2"/>
      <c r="C25" s="2"/>
      <c r="D25" s="2"/>
      <c r="E25" s="2"/>
      <c r="F25" s="2"/>
      <c r="G25" s="2"/>
      <c r="H25" s="2"/>
      <c r="I25" s="2"/>
      <c r="J25" s="2"/>
      <c r="K25" s="2"/>
      <c r="L25" s="2"/>
      <c r="M25" s="2"/>
      <c r="N25" s="2"/>
      <c r="O25" s="2"/>
      <c r="P25" s="2"/>
      <c r="Q25" s="2"/>
      <c r="R25" s="2"/>
      <c r="S25" s="2"/>
      <c r="T25" s="2"/>
      <c r="U25" s="2"/>
      <c r="V25" s="2"/>
    </row>
    <row r="26" spans="1:10" ht="12">
      <c r="A26" s="128"/>
      <c r="B26" s="2"/>
      <c r="C26" s="2"/>
      <c r="D26" s="2"/>
      <c r="E26" s="2"/>
      <c r="F26" s="2"/>
      <c r="G26" s="2"/>
      <c r="H26" s="2"/>
      <c r="I26" s="2"/>
      <c r="J26" s="2"/>
    </row>
    <row r="27" spans="1:10" ht="12">
      <c r="A27" s="128"/>
      <c r="B27" s="2"/>
      <c r="C27" s="2"/>
      <c r="D27" s="2"/>
      <c r="E27" s="2"/>
      <c r="F27" s="2"/>
      <c r="G27" s="2"/>
      <c r="H27" s="2"/>
      <c r="I27" s="2"/>
      <c r="J27" s="2"/>
    </row>
    <row r="28" spans="1:10" ht="12">
      <c r="A28" s="128"/>
      <c r="B28" s="2"/>
      <c r="C28" s="2"/>
      <c r="D28" s="2"/>
      <c r="E28" s="2"/>
      <c r="F28" s="2"/>
      <c r="G28" s="2"/>
      <c r="H28" s="2"/>
      <c r="I28" s="2"/>
      <c r="J28" s="2"/>
    </row>
    <row r="29" spans="1:10" ht="12">
      <c r="A29" s="128"/>
      <c r="B29" s="2"/>
      <c r="C29" s="2"/>
      <c r="D29" s="2"/>
      <c r="E29" s="2"/>
      <c r="F29" s="2"/>
      <c r="G29" s="2"/>
      <c r="H29" s="2"/>
      <c r="I29" s="2"/>
      <c r="J29" s="2"/>
    </row>
    <row r="30" spans="1:10" ht="12">
      <c r="A30" s="128"/>
      <c r="B30" s="2"/>
      <c r="C30" s="2"/>
      <c r="D30" s="2"/>
      <c r="E30" s="2"/>
      <c r="F30" s="2"/>
      <c r="G30" s="2"/>
      <c r="H30" s="2"/>
      <c r="I30" s="2"/>
      <c r="J30" s="2"/>
    </row>
    <row r="31" spans="1:10" ht="12">
      <c r="A31" s="128"/>
      <c r="B31" s="2"/>
      <c r="C31" s="2"/>
      <c r="D31" s="2"/>
      <c r="E31" s="2"/>
      <c r="F31" s="2"/>
      <c r="G31" s="2"/>
      <c r="H31" s="2"/>
      <c r="I31" s="2"/>
      <c r="J31" s="2"/>
    </row>
    <row r="32" spans="1:10" ht="12">
      <c r="A32" s="128"/>
      <c r="B32" s="2"/>
      <c r="C32" s="2"/>
      <c r="D32" s="2"/>
      <c r="E32" s="2"/>
      <c r="F32" s="2"/>
      <c r="G32" s="2"/>
      <c r="H32" s="2"/>
      <c r="I32" s="2"/>
      <c r="J32" s="2"/>
    </row>
    <row r="33" spans="1:10" ht="12">
      <c r="A33" s="128"/>
      <c r="B33" s="2"/>
      <c r="C33" s="2"/>
      <c r="D33" s="2"/>
      <c r="E33" s="2"/>
      <c r="F33" s="2"/>
      <c r="G33" s="2"/>
      <c r="H33" s="2"/>
      <c r="I33" s="2"/>
      <c r="J33" s="2"/>
    </row>
    <row r="34" spans="1:10" ht="12">
      <c r="A34" s="128"/>
      <c r="B34" s="2"/>
      <c r="C34" s="2"/>
      <c r="D34" s="2"/>
      <c r="E34" s="2"/>
      <c r="F34" s="2"/>
      <c r="G34" s="2"/>
      <c r="H34" s="2"/>
      <c r="I34" s="2"/>
      <c r="J34" s="2"/>
    </row>
    <row r="35" spans="1:10" ht="12">
      <c r="A35" s="128"/>
      <c r="B35" s="2"/>
      <c r="C35" s="2"/>
      <c r="D35" s="2"/>
      <c r="E35" s="2"/>
      <c r="F35" s="2"/>
      <c r="G35" s="2"/>
      <c r="H35" s="2"/>
      <c r="I35" s="2"/>
      <c r="J35" s="2"/>
    </row>
    <row r="36" spans="1:10" ht="12">
      <c r="A36" s="128"/>
      <c r="B36" s="2"/>
      <c r="C36" s="2"/>
      <c r="D36" s="2"/>
      <c r="E36" s="2"/>
      <c r="F36" s="2"/>
      <c r="G36" s="2"/>
      <c r="H36" s="2"/>
      <c r="I36" s="2"/>
      <c r="J36" s="2"/>
    </row>
    <row r="37" spans="1:10" ht="12">
      <c r="A37" s="128"/>
      <c r="B37" s="2"/>
      <c r="C37" s="2"/>
      <c r="D37" s="2"/>
      <c r="E37" s="2"/>
      <c r="F37" s="2"/>
      <c r="G37" s="2"/>
      <c r="H37" s="2"/>
      <c r="I37" s="2"/>
      <c r="J37" s="2"/>
    </row>
    <row r="38" spans="1:10" ht="12">
      <c r="A38" s="128"/>
      <c r="B38" s="2"/>
      <c r="C38" s="2"/>
      <c r="D38" s="2"/>
      <c r="E38" s="2"/>
      <c r="F38" s="2"/>
      <c r="G38" s="2"/>
      <c r="H38" s="2"/>
      <c r="I38" s="2"/>
      <c r="J38" s="2"/>
    </row>
    <row r="39" spans="1:10" ht="12">
      <c r="A39" s="128"/>
      <c r="B39" s="2"/>
      <c r="C39" s="2"/>
      <c r="D39" s="2"/>
      <c r="E39" s="2"/>
      <c r="F39" s="2"/>
      <c r="G39" s="2"/>
      <c r="H39" s="2"/>
      <c r="I39" s="2"/>
      <c r="J39" s="2"/>
    </row>
    <row r="40" spans="1:10" ht="12">
      <c r="A40" s="128"/>
      <c r="B40" s="2"/>
      <c r="C40" s="2"/>
      <c r="D40" s="2"/>
      <c r="E40" s="2"/>
      <c r="F40" s="2"/>
      <c r="G40" s="2"/>
      <c r="H40" s="2"/>
      <c r="I40" s="2"/>
      <c r="J40" s="2"/>
    </row>
    <row r="41" spans="1:7" ht="12">
      <c r="A41" s="128"/>
      <c r="B41" s="2"/>
      <c r="C41" s="2"/>
      <c r="D41" s="2"/>
      <c r="E41" s="2"/>
      <c r="F41" s="2"/>
      <c r="G41" s="2"/>
    </row>
    <row r="42" spans="1:7" ht="12">
      <c r="A42" s="128"/>
      <c r="B42" s="2"/>
      <c r="C42" s="2"/>
      <c r="D42" s="2"/>
      <c r="E42" s="2"/>
      <c r="F42" s="2"/>
      <c r="G42" s="2"/>
    </row>
    <row r="43" spans="1:7" ht="12">
      <c r="A43" s="128"/>
      <c r="B43" s="2"/>
      <c r="C43" s="2"/>
      <c r="D43" s="2"/>
      <c r="E43" s="2"/>
      <c r="F43" s="2"/>
      <c r="G43" s="2"/>
    </row>
    <row r="44" spans="1:7" ht="12">
      <c r="A44" s="128"/>
      <c r="B44" s="2"/>
      <c r="C44" s="2"/>
      <c r="D44" s="2"/>
      <c r="E44" s="2"/>
      <c r="F44" s="2"/>
      <c r="G44" s="2"/>
    </row>
    <row r="45" spans="1:7" ht="12">
      <c r="A45" s="128"/>
      <c r="B45" s="2"/>
      <c r="C45" s="2"/>
      <c r="D45" s="2"/>
      <c r="E45" s="2"/>
      <c r="F45" s="2"/>
      <c r="G45" s="2"/>
    </row>
    <row r="46" spans="1:7" ht="12">
      <c r="A46" s="128"/>
      <c r="B46" s="2"/>
      <c r="C46" s="2"/>
      <c r="D46" s="2"/>
      <c r="E46" s="2"/>
      <c r="F46" s="2"/>
      <c r="G46" s="2"/>
    </row>
    <row r="47" spans="1:7" ht="12">
      <c r="A47" s="128"/>
      <c r="B47" s="2"/>
      <c r="C47" s="2"/>
      <c r="D47" s="2"/>
      <c r="E47" s="2"/>
      <c r="F47" s="2"/>
      <c r="G47" s="2"/>
    </row>
    <row r="48" spans="1:7" ht="12">
      <c r="A48" s="128"/>
      <c r="B48" s="2"/>
      <c r="C48" s="2"/>
      <c r="D48" s="2"/>
      <c r="E48" s="2"/>
      <c r="F48" s="2"/>
      <c r="G48" s="2"/>
    </row>
    <row r="49" spans="1:7" ht="12">
      <c r="A49" s="128"/>
      <c r="B49" s="2"/>
      <c r="C49" s="2"/>
      <c r="D49" s="2"/>
      <c r="E49" s="2"/>
      <c r="F49" s="2"/>
      <c r="G49" s="2"/>
    </row>
    <row r="50" spans="1:7" ht="12">
      <c r="A50" s="128"/>
      <c r="B50" s="2"/>
      <c r="C50" s="2"/>
      <c r="D50" s="2"/>
      <c r="E50" s="2"/>
      <c r="F50" s="2"/>
      <c r="G50" s="2"/>
    </row>
    <row r="51" spans="1:7" ht="12">
      <c r="A51" s="128"/>
      <c r="B51" s="2"/>
      <c r="C51" s="2"/>
      <c r="D51" s="2"/>
      <c r="E51" s="2"/>
      <c r="F51" s="2"/>
      <c r="G51" s="2"/>
    </row>
    <row r="52" spans="1:7" ht="12">
      <c r="A52" s="128"/>
      <c r="B52" s="2"/>
      <c r="C52" s="2"/>
      <c r="D52" s="2"/>
      <c r="E52" s="2"/>
      <c r="F52" s="2"/>
      <c r="G52" s="2"/>
    </row>
    <row r="53" ht="12">
      <c r="A53" s="128"/>
    </row>
    <row r="54" spans="1:7" ht="12">
      <c r="A54" s="128"/>
      <c r="B54" s="128"/>
      <c r="C54" s="128"/>
      <c r="D54" s="128"/>
      <c r="E54" s="128"/>
      <c r="F54" s="128"/>
      <c r="G54" s="128"/>
    </row>
    <row r="55" spans="1:7" ht="12">
      <c r="A55" s="128"/>
      <c r="B55" s="128"/>
      <c r="C55" s="128"/>
      <c r="D55" s="128"/>
      <c r="E55" s="128"/>
      <c r="F55" s="128"/>
      <c r="G55" s="128"/>
    </row>
    <row r="56" spans="1:7" ht="12">
      <c r="A56" s="128"/>
      <c r="B56" s="128"/>
      <c r="C56" s="128"/>
      <c r="D56" s="128"/>
      <c r="E56" s="128"/>
      <c r="F56" s="128"/>
      <c r="G56" s="128"/>
    </row>
    <row r="57" spans="1:7" ht="12">
      <c r="A57" s="128"/>
      <c r="B57" s="128"/>
      <c r="C57" s="128"/>
      <c r="D57" s="128"/>
      <c r="E57" s="128"/>
      <c r="F57" s="128"/>
      <c r="G57" s="128"/>
    </row>
    <row r="58" spans="1:7" ht="12">
      <c r="A58" s="128"/>
      <c r="B58" s="128"/>
      <c r="C58" s="128"/>
      <c r="D58" s="128"/>
      <c r="E58" s="128"/>
      <c r="F58" s="128"/>
      <c r="G58" s="128"/>
    </row>
    <row r="59" spans="1:7" ht="12">
      <c r="A59" s="128"/>
      <c r="B59" s="128"/>
      <c r="C59" s="128"/>
      <c r="D59" s="128"/>
      <c r="E59" s="128"/>
      <c r="F59" s="128"/>
      <c r="G59" s="128"/>
    </row>
    <row r="60" spans="1:7" ht="12">
      <c r="A60" s="128"/>
      <c r="B60" s="128"/>
      <c r="C60" s="128"/>
      <c r="D60" s="128"/>
      <c r="E60" s="128"/>
      <c r="F60" s="128"/>
      <c r="G60" s="128"/>
    </row>
    <row r="61" spans="1:7" ht="12">
      <c r="A61" s="128"/>
      <c r="B61" s="128"/>
      <c r="C61" s="128"/>
      <c r="D61" s="128"/>
      <c r="E61" s="128"/>
      <c r="F61" s="128"/>
      <c r="G61" s="128"/>
    </row>
    <row r="62" spans="1:7" ht="12">
      <c r="A62" s="128"/>
      <c r="B62" s="128"/>
      <c r="C62" s="128"/>
      <c r="D62" s="128"/>
      <c r="E62" s="128"/>
      <c r="F62" s="128"/>
      <c r="G62" s="128"/>
    </row>
    <row r="63" spans="1:7" ht="12">
      <c r="A63" s="128"/>
      <c r="B63" s="128"/>
      <c r="C63" s="128"/>
      <c r="D63" s="128"/>
      <c r="E63" s="128"/>
      <c r="F63" s="128"/>
      <c r="G63" s="128"/>
    </row>
    <row r="64" spans="1:7" ht="12">
      <c r="A64" s="128"/>
      <c r="B64" s="128"/>
      <c r="C64" s="128"/>
      <c r="D64" s="128"/>
      <c r="E64" s="128"/>
      <c r="F64" s="128"/>
      <c r="G64" s="128"/>
    </row>
    <row r="65" spans="1:7" ht="12">
      <c r="A65" s="128"/>
      <c r="B65" s="128"/>
      <c r="C65" s="128"/>
      <c r="D65" s="128"/>
      <c r="E65" s="128"/>
      <c r="F65" s="128"/>
      <c r="G65" s="128"/>
    </row>
    <row r="66" spans="1:7" ht="12">
      <c r="A66" s="128"/>
      <c r="B66" s="128"/>
      <c r="C66" s="128"/>
      <c r="D66" s="128"/>
      <c r="E66" s="128"/>
      <c r="F66" s="128"/>
      <c r="G66" s="128"/>
    </row>
    <row r="67" spans="1:7" ht="12">
      <c r="A67" s="128"/>
      <c r="B67" s="128"/>
      <c r="C67" s="128"/>
      <c r="D67" s="128"/>
      <c r="E67" s="128"/>
      <c r="F67" s="128"/>
      <c r="G67" s="128"/>
    </row>
    <row r="68" spans="1:7" ht="12">
      <c r="A68" s="128"/>
      <c r="B68" s="128"/>
      <c r="C68" s="128"/>
      <c r="D68" s="128"/>
      <c r="E68" s="128"/>
      <c r="F68" s="128"/>
      <c r="G68" s="128"/>
    </row>
    <row r="69" spans="1:7" ht="12">
      <c r="A69" s="128"/>
      <c r="B69" s="128"/>
      <c r="C69" s="128"/>
      <c r="D69" s="128"/>
      <c r="E69" s="128"/>
      <c r="F69" s="128"/>
      <c r="G69" s="128"/>
    </row>
    <row r="70" spans="1:7" ht="12">
      <c r="A70" s="128"/>
      <c r="B70" s="128"/>
      <c r="C70" s="128"/>
      <c r="D70" s="128"/>
      <c r="E70" s="128"/>
      <c r="F70" s="128"/>
      <c r="G70" s="128"/>
    </row>
    <row r="71" spans="1:7" ht="12">
      <c r="A71" s="128"/>
      <c r="B71" s="128"/>
      <c r="C71" s="128"/>
      <c r="D71" s="128"/>
      <c r="E71" s="128"/>
      <c r="F71" s="128"/>
      <c r="G71" s="128"/>
    </row>
    <row r="72" spans="1:7" ht="12">
      <c r="A72" s="128"/>
      <c r="B72" s="128"/>
      <c r="C72" s="128"/>
      <c r="D72" s="128"/>
      <c r="E72" s="128"/>
      <c r="F72" s="128"/>
      <c r="G72" s="128"/>
    </row>
    <row r="73" spans="1:7" ht="12">
      <c r="A73" s="128"/>
      <c r="B73" s="128"/>
      <c r="C73" s="128"/>
      <c r="D73" s="128"/>
      <c r="E73" s="128"/>
      <c r="F73" s="128"/>
      <c r="G73" s="128"/>
    </row>
    <row r="74" spans="1:7" ht="12">
      <c r="A74" s="128"/>
      <c r="B74" s="128"/>
      <c r="C74" s="128"/>
      <c r="D74" s="128"/>
      <c r="E74" s="128"/>
      <c r="F74" s="128"/>
      <c r="G74" s="128"/>
    </row>
    <row r="75" spans="1:7" ht="12">
      <c r="A75" s="128"/>
      <c r="B75" s="128"/>
      <c r="C75" s="128"/>
      <c r="D75" s="128"/>
      <c r="E75" s="128"/>
      <c r="F75" s="128"/>
      <c r="G75" s="128"/>
    </row>
    <row r="76" spans="1:7" ht="12">
      <c r="A76" s="128"/>
      <c r="B76" s="128"/>
      <c r="C76" s="128"/>
      <c r="D76" s="128"/>
      <c r="E76" s="128"/>
      <c r="F76" s="128"/>
      <c r="G76" s="128"/>
    </row>
    <row r="77" spans="1:7" ht="12">
      <c r="A77" s="128"/>
      <c r="B77" s="128"/>
      <c r="C77" s="128"/>
      <c r="D77" s="128"/>
      <c r="E77" s="128"/>
      <c r="F77" s="128"/>
      <c r="G77" s="128"/>
    </row>
    <row r="78" spans="1:7" ht="12">
      <c r="A78" s="128"/>
      <c r="B78" s="128"/>
      <c r="C78" s="128"/>
      <c r="D78" s="128"/>
      <c r="E78" s="128"/>
      <c r="F78" s="128"/>
      <c r="G78" s="128"/>
    </row>
    <row r="79" spans="1:7" ht="12">
      <c r="A79" s="128"/>
      <c r="B79" s="128"/>
      <c r="C79" s="128"/>
      <c r="D79" s="128"/>
      <c r="E79" s="128"/>
      <c r="F79" s="128"/>
      <c r="G79" s="128"/>
    </row>
    <row r="80" spans="1:7" ht="12">
      <c r="A80" s="128"/>
      <c r="B80" s="128"/>
      <c r="C80" s="128"/>
      <c r="D80" s="128"/>
      <c r="E80" s="128"/>
      <c r="F80" s="128"/>
      <c r="G80" s="128"/>
    </row>
    <row r="81" spans="1:7" ht="12">
      <c r="A81" s="128"/>
      <c r="B81" s="128"/>
      <c r="C81" s="128"/>
      <c r="D81" s="128"/>
      <c r="E81" s="128"/>
      <c r="F81" s="128"/>
      <c r="G81" s="128"/>
    </row>
    <row r="82" spans="1:7" ht="12">
      <c r="A82" s="128"/>
      <c r="B82" s="128"/>
      <c r="C82" s="128"/>
      <c r="D82" s="128"/>
      <c r="E82" s="128"/>
      <c r="F82" s="128"/>
      <c r="G82" s="128"/>
    </row>
    <row r="83" spans="1:7" ht="12">
      <c r="A83" s="128"/>
      <c r="B83" s="128"/>
      <c r="C83" s="128"/>
      <c r="D83" s="128"/>
      <c r="E83" s="128"/>
      <c r="F83" s="128"/>
      <c r="G83" s="128"/>
    </row>
    <row r="84" spans="1:7" ht="12">
      <c r="A84" s="128"/>
      <c r="B84" s="128"/>
      <c r="C84" s="128"/>
      <c r="D84" s="128"/>
      <c r="E84" s="128"/>
      <c r="F84" s="128"/>
      <c r="G84" s="128"/>
    </row>
    <row r="85" spans="1:7" ht="12">
      <c r="A85" s="128"/>
      <c r="B85" s="128"/>
      <c r="C85" s="128"/>
      <c r="D85" s="128"/>
      <c r="E85" s="128"/>
      <c r="F85" s="128"/>
      <c r="G85" s="128"/>
    </row>
    <row r="86" spans="1:7" ht="12">
      <c r="A86" s="128"/>
      <c r="B86" s="128"/>
      <c r="C86" s="128"/>
      <c r="D86" s="128"/>
      <c r="E86" s="128"/>
      <c r="F86" s="128"/>
      <c r="G86" s="128"/>
    </row>
    <row r="87" spans="1:7" ht="12">
      <c r="A87" s="128"/>
      <c r="B87" s="128"/>
      <c r="C87" s="128"/>
      <c r="D87" s="128"/>
      <c r="E87" s="128"/>
      <c r="F87" s="128"/>
      <c r="G87" s="128"/>
    </row>
    <row r="88" spans="1:7" ht="12">
      <c r="A88" s="128"/>
      <c r="B88" s="128"/>
      <c r="C88" s="128"/>
      <c r="D88" s="128"/>
      <c r="E88" s="128"/>
      <c r="F88" s="128"/>
      <c r="G88" s="128"/>
    </row>
    <row r="89" spans="1:7" ht="12">
      <c r="A89" s="128"/>
      <c r="B89" s="128"/>
      <c r="C89" s="128"/>
      <c r="D89" s="128"/>
      <c r="E89" s="128"/>
      <c r="F89" s="128"/>
      <c r="G89" s="128"/>
    </row>
    <row r="90" spans="1:7" ht="12">
      <c r="A90" s="128"/>
      <c r="B90" s="128"/>
      <c r="C90" s="128"/>
      <c r="D90" s="128"/>
      <c r="E90" s="128"/>
      <c r="F90" s="128"/>
      <c r="G90" s="128"/>
    </row>
    <row r="91" spans="1:7" ht="12">
      <c r="A91" s="128"/>
      <c r="B91" s="128"/>
      <c r="C91" s="128"/>
      <c r="D91" s="128"/>
      <c r="E91" s="128"/>
      <c r="F91" s="128"/>
      <c r="G91" s="128"/>
    </row>
    <row r="92" spans="1:7" ht="12">
      <c r="A92" s="128"/>
      <c r="B92" s="128"/>
      <c r="C92" s="128"/>
      <c r="D92" s="128"/>
      <c r="E92" s="128"/>
      <c r="F92" s="128"/>
      <c r="G92" s="128"/>
    </row>
    <row r="93" spans="1:7" ht="12">
      <c r="A93" s="128"/>
      <c r="B93" s="128"/>
      <c r="C93" s="128"/>
      <c r="D93" s="128"/>
      <c r="E93" s="128"/>
      <c r="F93" s="128"/>
      <c r="G93" s="128"/>
    </row>
    <row r="94" spans="1:7" ht="12">
      <c r="A94" s="128"/>
      <c r="B94" s="128"/>
      <c r="C94" s="128"/>
      <c r="D94" s="128"/>
      <c r="E94" s="128"/>
      <c r="F94" s="128"/>
      <c r="G94" s="128"/>
    </row>
    <row r="95" spans="1:7" ht="12">
      <c r="A95" s="128"/>
      <c r="B95" s="128"/>
      <c r="C95" s="128"/>
      <c r="D95" s="128"/>
      <c r="E95" s="128"/>
      <c r="F95" s="128"/>
      <c r="G95" s="128"/>
    </row>
    <row r="96" spans="1:7" ht="12">
      <c r="A96" s="128"/>
      <c r="B96" s="128"/>
      <c r="C96" s="128"/>
      <c r="D96" s="128"/>
      <c r="E96" s="128"/>
      <c r="F96" s="128"/>
      <c r="G96" s="128"/>
    </row>
    <row r="97" spans="1:7" ht="12">
      <c r="A97" s="128"/>
      <c r="B97" s="128"/>
      <c r="C97" s="128"/>
      <c r="D97" s="128"/>
      <c r="E97" s="128"/>
      <c r="F97" s="128"/>
      <c r="G97" s="128"/>
    </row>
    <row r="98" spans="1:7" ht="12">
      <c r="A98" s="128"/>
      <c r="B98" s="128"/>
      <c r="C98" s="128"/>
      <c r="D98" s="128"/>
      <c r="E98" s="128"/>
      <c r="F98" s="128"/>
      <c r="G98" s="128"/>
    </row>
    <row r="99" spans="1:7" ht="12">
      <c r="A99" s="128"/>
      <c r="B99" s="128"/>
      <c r="C99" s="128"/>
      <c r="D99" s="128"/>
      <c r="E99" s="128"/>
      <c r="F99" s="128"/>
      <c r="G99" s="128"/>
    </row>
    <row r="100" spans="1:7" ht="12">
      <c r="A100" s="128"/>
      <c r="B100" s="128"/>
      <c r="C100" s="128"/>
      <c r="D100" s="128"/>
      <c r="E100" s="128"/>
      <c r="F100" s="128"/>
      <c r="G100" s="128"/>
    </row>
    <row r="101" spans="1:7" ht="12">
      <c r="A101" s="128"/>
      <c r="B101" s="128"/>
      <c r="C101" s="128"/>
      <c r="D101" s="128"/>
      <c r="E101" s="128"/>
      <c r="F101" s="128"/>
      <c r="G101" s="128"/>
    </row>
    <row r="102" spans="1:7" ht="12">
      <c r="A102" s="128"/>
      <c r="B102" s="128"/>
      <c r="C102" s="128"/>
      <c r="D102" s="128"/>
      <c r="E102" s="128"/>
      <c r="F102" s="128"/>
      <c r="G102" s="128"/>
    </row>
    <row r="103" spans="1:7" ht="12">
      <c r="A103" s="128"/>
      <c r="B103" s="128"/>
      <c r="C103" s="128"/>
      <c r="D103" s="128"/>
      <c r="E103" s="128"/>
      <c r="F103" s="128"/>
      <c r="G103" s="128"/>
    </row>
    <row r="104" spans="1:7" ht="12">
      <c r="A104" s="128"/>
      <c r="B104" s="128"/>
      <c r="C104" s="128"/>
      <c r="D104" s="128"/>
      <c r="E104" s="128"/>
      <c r="F104" s="128"/>
      <c r="G104" s="128"/>
    </row>
    <row r="105" spans="1:7" ht="12">
      <c r="A105" s="128"/>
      <c r="B105" s="128"/>
      <c r="C105" s="128"/>
      <c r="D105" s="128"/>
      <c r="E105" s="128"/>
      <c r="F105" s="128"/>
      <c r="G105" s="128"/>
    </row>
    <row r="106" spans="1:7" ht="12">
      <c r="A106" s="128"/>
      <c r="B106" s="128"/>
      <c r="C106" s="128"/>
      <c r="D106" s="128"/>
      <c r="E106" s="128"/>
      <c r="F106" s="128"/>
      <c r="G106" s="128"/>
    </row>
    <row r="107" spans="1:7" ht="12">
      <c r="A107" s="128"/>
      <c r="B107" s="128"/>
      <c r="C107" s="128"/>
      <c r="D107" s="128"/>
      <c r="E107" s="128"/>
      <c r="F107" s="128"/>
      <c r="G107" s="128"/>
    </row>
    <row r="108" spans="1:7" ht="12">
      <c r="A108" s="128"/>
      <c r="B108" s="128"/>
      <c r="C108" s="128"/>
      <c r="D108" s="128"/>
      <c r="E108" s="128"/>
      <c r="F108" s="128"/>
      <c r="G108" s="128"/>
    </row>
    <row r="109" spans="1:7" ht="12">
      <c r="A109" s="128"/>
      <c r="B109" s="128"/>
      <c r="C109" s="128"/>
      <c r="D109" s="128"/>
      <c r="E109" s="128"/>
      <c r="F109" s="128"/>
      <c r="G109" s="128"/>
    </row>
    <row r="110" spans="1:7" ht="12">
      <c r="A110" s="128"/>
      <c r="B110" s="128"/>
      <c r="C110" s="128"/>
      <c r="D110" s="128"/>
      <c r="E110" s="128"/>
      <c r="F110" s="128"/>
      <c r="G110" s="128"/>
    </row>
    <row r="111" spans="1:7" ht="12">
      <c r="A111" s="128"/>
      <c r="B111" s="128"/>
      <c r="C111" s="128"/>
      <c r="D111" s="128"/>
      <c r="E111" s="128"/>
      <c r="F111" s="128"/>
      <c r="G111" s="128"/>
    </row>
    <row r="112" spans="1:7" ht="12">
      <c r="A112" s="128"/>
      <c r="B112" s="128"/>
      <c r="C112" s="128"/>
      <c r="D112" s="128"/>
      <c r="E112" s="128"/>
      <c r="F112" s="128"/>
      <c r="G112" s="128"/>
    </row>
    <row r="113" spans="1:7" ht="12">
      <c r="A113" s="128"/>
      <c r="B113" s="128"/>
      <c r="C113" s="128"/>
      <c r="D113" s="128"/>
      <c r="E113" s="128"/>
      <c r="F113" s="128"/>
      <c r="G113" s="128"/>
    </row>
    <row r="114" spans="1:7" ht="12">
      <c r="A114" s="128"/>
      <c r="B114" s="128"/>
      <c r="C114" s="128"/>
      <c r="D114" s="128"/>
      <c r="E114" s="128"/>
      <c r="F114" s="128"/>
      <c r="G114" s="128"/>
    </row>
    <row r="115" spans="1:7" ht="12">
      <c r="A115" s="128"/>
      <c r="B115" s="128"/>
      <c r="C115" s="128"/>
      <c r="D115" s="128"/>
      <c r="E115" s="128"/>
      <c r="F115" s="128"/>
      <c r="G115" s="128"/>
    </row>
    <row r="116" spans="1:7" ht="12">
      <c r="A116" s="128"/>
      <c r="B116" s="128"/>
      <c r="C116" s="128"/>
      <c r="D116" s="128"/>
      <c r="E116" s="128"/>
      <c r="F116" s="128"/>
      <c r="G116" s="128"/>
    </row>
    <row r="117" spans="1:7" ht="12">
      <c r="A117" s="128"/>
      <c r="B117" s="128"/>
      <c r="C117" s="128"/>
      <c r="D117" s="128"/>
      <c r="E117" s="128"/>
      <c r="F117" s="128"/>
      <c r="G117" s="128"/>
    </row>
    <row r="118" spans="1:7" ht="12">
      <c r="A118" s="128"/>
      <c r="B118" s="128"/>
      <c r="C118" s="128"/>
      <c r="D118" s="128"/>
      <c r="E118" s="128"/>
      <c r="F118" s="128"/>
      <c r="G118" s="128"/>
    </row>
    <row r="119" spans="1:7" ht="12">
      <c r="A119" s="128"/>
      <c r="B119" s="128"/>
      <c r="C119" s="128"/>
      <c r="D119" s="128"/>
      <c r="E119" s="128"/>
      <c r="F119" s="128"/>
      <c r="G119" s="128"/>
    </row>
    <row r="120" spans="1:7" ht="12">
      <c r="A120" s="128"/>
      <c r="B120" s="128"/>
      <c r="C120" s="128"/>
      <c r="D120" s="128"/>
      <c r="E120" s="128"/>
      <c r="F120" s="128"/>
      <c r="G120" s="128"/>
    </row>
    <row r="121" spans="1:7" ht="12">
      <c r="A121" s="128"/>
      <c r="B121" s="128"/>
      <c r="C121" s="128"/>
      <c r="D121" s="128"/>
      <c r="E121" s="128"/>
      <c r="F121" s="128"/>
      <c r="G121" s="128"/>
    </row>
    <row r="122" spans="1:7" ht="12">
      <c r="A122" s="128"/>
      <c r="B122" s="128"/>
      <c r="C122" s="128"/>
      <c r="D122" s="128"/>
      <c r="E122" s="128"/>
      <c r="F122" s="128"/>
      <c r="G122" s="128"/>
    </row>
    <row r="123" spans="1:7" ht="12">
      <c r="A123" s="128"/>
      <c r="B123" s="128"/>
      <c r="C123" s="128"/>
      <c r="D123" s="128"/>
      <c r="E123" s="128"/>
      <c r="F123" s="128"/>
      <c r="G123" s="128"/>
    </row>
    <row r="124" spans="1:7" ht="12">
      <c r="A124" s="128"/>
      <c r="B124" s="128"/>
      <c r="C124" s="128"/>
      <c r="D124" s="128"/>
      <c r="E124" s="128"/>
      <c r="F124" s="128"/>
      <c r="G124" s="128"/>
    </row>
    <row r="125" spans="1:7" ht="12">
      <c r="A125" s="128"/>
      <c r="B125" s="128"/>
      <c r="C125" s="128"/>
      <c r="D125" s="128"/>
      <c r="E125" s="128"/>
      <c r="F125" s="128"/>
      <c r="G125" s="128"/>
    </row>
    <row r="126" spans="1:7" ht="12">
      <c r="A126" s="128"/>
      <c r="B126" s="128"/>
      <c r="C126" s="128"/>
      <c r="D126" s="128"/>
      <c r="E126" s="128"/>
      <c r="F126" s="128"/>
      <c r="G126" s="128"/>
    </row>
    <row r="127" spans="1:7" ht="12">
      <c r="A127" s="128"/>
      <c r="B127" s="128"/>
      <c r="C127" s="128"/>
      <c r="D127" s="128"/>
      <c r="E127" s="128"/>
      <c r="F127" s="128"/>
      <c r="G127" s="128"/>
    </row>
    <row r="128" spans="1:7" ht="12">
      <c r="A128" s="128"/>
      <c r="B128" s="128"/>
      <c r="C128" s="128"/>
      <c r="D128" s="128"/>
      <c r="E128" s="128"/>
      <c r="F128" s="128"/>
      <c r="G128" s="128"/>
    </row>
    <row r="129" spans="1:7" ht="12">
      <c r="A129" s="128"/>
      <c r="B129" s="128"/>
      <c r="C129" s="128"/>
      <c r="D129" s="128"/>
      <c r="E129" s="128"/>
      <c r="F129" s="128"/>
      <c r="G129" s="128"/>
    </row>
    <row r="130" spans="1:7" ht="12">
      <c r="A130" s="128"/>
      <c r="B130" s="128"/>
      <c r="C130" s="128"/>
      <c r="D130" s="128"/>
      <c r="E130" s="128"/>
      <c r="F130" s="128"/>
      <c r="G130" s="128"/>
    </row>
    <row r="131" spans="1:7" ht="12">
      <c r="A131" s="128"/>
      <c r="B131" s="128"/>
      <c r="C131" s="128"/>
      <c r="D131" s="128"/>
      <c r="E131" s="128"/>
      <c r="F131" s="128"/>
      <c r="G131" s="128"/>
    </row>
    <row r="132" spans="1:7" ht="12">
      <c r="A132" s="128"/>
      <c r="B132" s="128"/>
      <c r="C132" s="128"/>
      <c r="D132" s="128"/>
      <c r="E132" s="128"/>
      <c r="F132" s="128"/>
      <c r="G132" s="128"/>
    </row>
    <row r="133" spans="1:7" ht="12">
      <c r="A133" s="128"/>
      <c r="B133" s="128"/>
      <c r="C133" s="128"/>
      <c r="D133" s="128"/>
      <c r="E133" s="128"/>
      <c r="F133" s="128"/>
      <c r="G133" s="128"/>
    </row>
    <row r="134" spans="1:7" ht="12">
      <c r="A134" s="128"/>
      <c r="B134" s="128"/>
      <c r="C134" s="128"/>
      <c r="D134" s="128"/>
      <c r="E134" s="128"/>
      <c r="F134" s="128"/>
      <c r="G134" s="128"/>
    </row>
    <row r="135" spans="1:7" ht="12">
      <c r="A135" s="128"/>
      <c r="B135" s="128"/>
      <c r="C135" s="128"/>
      <c r="D135" s="128"/>
      <c r="E135" s="128"/>
      <c r="F135" s="128"/>
      <c r="G135" s="128"/>
    </row>
    <row r="136" spans="1:7" ht="12">
      <c r="A136" s="128"/>
      <c r="B136" s="128"/>
      <c r="C136" s="128"/>
      <c r="D136" s="128"/>
      <c r="E136" s="128"/>
      <c r="F136" s="128"/>
      <c r="G136" s="128"/>
    </row>
    <row r="137" spans="1:7" ht="12">
      <c r="A137" s="128"/>
      <c r="B137" s="128"/>
      <c r="C137" s="128"/>
      <c r="D137" s="128"/>
      <c r="E137" s="128"/>
      <c r="F137" s="128"/>
      <c r="G137" s="128"/>
    </row>
    <row r="138" spans="1:7" ht="12">
      <c r="A138" s="128"/>
      <c r="B138" s="128"/>
      <c r="C138" s="128"/>
      <c r="D138" s="128"/>
      <c r="E138" s="128"/>
      <c r="F138" s="128"/>
      <c r="G138" s="128"/>
    </row>
    <row r="139" spans="1:7" ht="12">
      <c r="A139" s="128"/>
      <c r="B139" s="128"/>
      <c r="C139" s="128"/>
      <c r="D139" s="128"/>
      <c r="E139" s="128"/>
      <c r="F139" s="128"/>
      <c r="G139" s="128"/>
    </row>
    <row r="140" spans="1:7" ht="12">
      <c r="A140" s="128"/>
      <c r="B140" s="128"/>
      <c r="C140" s="128"/>
      <c r="D140" s="128"/>
      <c r="E140" s="128"/>
      <c r="F140" s="128"/>
      <c r="G140" s="128"/>
    </row>
    <row r="141" spans="1:7" ht="12">
      <c r="A141" s="128"/>
      <c r="B141" s="128"/>
      <c r="C141" s="128"/>
      <c r="D141" s="128"/>
      <c r="E141" s="128"/>
      <c r="F141" s="128"/>
      <c r="G141" s="128"/>
    </row>
    <row r="142" spans="1:7" ht="12">
      <c r="A142" s="128"/>
      <c r="B142" s="128"/>
      <c r="C142" s="128"/>
      <c r="D142" s="128"/>
      <c r="E142" s="128"/>
      <c r="F142" s="128"/>
      <c r="G142" s="128"/>
    </row>
    <row r="143" spans="1:7" ht="12">
      <c r="A143" s="128"/>
      <c r="B143" s="128"/>
      <c r="C143" s="128"/>
      <c r="D143" s="128"/>
      <c r="E143" s="128"/>
      <c r="F143" s="128"/>
      <c r="G143" s="128"/>
    </row>
    <row r="144" spans="1:7" ht="12">
      <c r="A144" s="128"/>
      <c r="B144" s="128"/>
      <c r="C144" s="128"/>
      <c r="D144" s="128"/>
      <c r="E144" s="128"/>
      <c r="F144" s="128"/>
      <c r="G144" s="128"/>
    </row>
    <row r="145" spans="1:7" ht="12">
      <c r="A145" s="128"/>
      <c r="B145" s="128"/>
      <c r="C145" s="128"/>
      <c r="D145" s="128"/>
      <c r="E145" s="128"/>
      <c r="F145" s="128"/>
      <c r="G145" s="128"/>
    </row>
    <row r="146" spans="1:7" ht="12">
      <c r="A146" s="128"/>
      <c r="B146" s="128"/>
      <c r="C146" s="128"/>
      <c r="D146" s="128"/>
      <c r="E146" s="128"/>
      <c r="F146" s="128"/>
      <c r="G146" s="128"/>
    </row>
    <row r="147" spans="1:7" ht="12">
      <c r="A147" s="128"/>
      <c r="B147" s="128"/>
      <c r="C147" s="128"/>
      <c r="D147" s="128"/>
      <c r="E147" s="128"/>
      <c r="F147" s="128"/>
      <c r="G147" s="128"/>
    </row>
    <row r="148" spans="1:7" ht="12">
      <c r="A148" s="128"/>
      <c r="B148" s="128"/>
      <c r="C148" s="128"/>
      <c r="D148" s="128"/>
      <c r="E148" s="128"/>
      <c r="F148" s="128"/>
      <c r="G148" s="128"/>
    </row>
    <row r="149" spans="1:7" ht="12">
      <c r="A149" s="128"/>
      <c r="B149" s="128"/>
      <c r="C149" s="128"/>
      <c r="D149" s="128"/>
      <c r="E149" s="128"/>
      <c r="F149" s="128"/>
      <c r="G149" s="128"/>
    </row>
    <row r="150" spans="1:7" ht="12">
      <c r="A150" s="128"/>
      <c r="B150" s="128"/>
      <c r="C150" s="128"/>
      <c r="D150" s="128"/>
      <c r="E150" s="128"/>
      <c r="F150" s="128"/>
      <c r="G150" s="128"/>
    </row>
    <row r="151" spans="1:7" ht="12">
      <c r="A151" s="128"/>
      <c r="B151" s="128"/>
      <c r="C151" s="128"/>
      <c r="D151" s="128"/>
      <c r="E151" s="128"/>
      <c r="F151" s="128"/>
      <c r="G151" s="128"/>
    </row>
    <row r="152" spans="1:7" ht="12">
      <c r="A152" s="128"/>
      <c r="B152" s="128"/>
      <c r="C152" s="128"/>
      <c r="D152" s="128"/>
      <c r="E152" s="128"/>
      <c r="F152" s="128"/>
      <c r="G152" s="128"/>
    </row>
    <row r="153" spans="1:7" ht="12">
      <c r="A153" s="128"/>
      <c r="B153" s="128"/>
      <c r="C153" s="128"/>
      <c r="D153" s="128"/>
      <c r="E153" s="128"/>
      <c r="F153" s="128"/>
      <c r="G153" s="128"/>
    </row>
    <row r="154" spans="1:7" ht="12">
      <c r="A154" s="128"/>
      <c r="B154" s="128"/>
      <c r="C154" s="128"/>
      <c r="D154" s="128"/>
      <c r="E154" s="128"/>
      <c r="F154" s="128"/>
      <c r="G154" s="128"/>
    </row>
    <row r="155" spans="1:7" ht="12">
      <c r="A155" s="128"/>
      <c r="B155" s="128"/>
      <c r="C155" s="128"/>
      <c r="D155" s="128"/>
      <c r="E155" s="128"/>
      <c r="F155" s="128"/>
      <c r="G155" s="128"/>
    </row>
    <row r="156" spans="1:7" ht="12">
      <c r="A156" s="128"/>
      <c r="B156" s="128"/>
      <c r="C156" s="128"/>
      <c r="D156" s="128"/>
      <c r="E156" s="128"/>
      <c r="F156" s="128"/>
      <c r="G156" s="128"/>
    </row>
    <row r="157" spans="1:7" ht="12">
      <c r="A157" s="128"/>
      <c r="B157" s="128"/>
      <c r="C157" s="128"/>
      <c r="D157" s="128"/>
      <c r="E157" s="128"/>
      <c r="F157" s="128"/>
      <c r="G157" s="128"/>
    </row>
    <row r="158" spans="1:7" ht="12">
      <c r="A158" s="128"/>
      <c r="B158" s="128"/>
      <c r="C158" s="128"/>
      <c r="D158" s="128"/>
      <c r="E158" s="128"/>
      <c r="F158" s="128"/>
      <c r="G158" s="128"/>
    </row>
    <row r="159" spans="1:7" ht="12">
      <c r="A159" s="128"/>
      <c r="B159" s="128"/>
      <c r="C159" s="128"/>
      <c r="D159" s="128"/>
      <c r="E159" s="128"/>
      <c r="F159" s="128"/>
      <c r="G159" s="128"/>
    </row>
    <row r="160" spans="1:7" ht="12">
      <c r="A160" s="128"/>
      <c r="B160" s="128"/>
      <c r="C160" s="128"/>
      <c r="D160" s="128"/>
      <c r="E160" s="128"/>
      <c r="F160" s="128"/>
      <c r="G160" s="128"/>
    </row>
    <row r="161" spans="1:7" ht="12">
      <c r="A161" s="128"/>
      <c r="B161" s="128"/>
      <c r="C161" s="128"/>
      <c r="D161" s="128"/>
      <c r="E161" s="128"/>
      <c r="F161" s="128"/>
      <c r="G161" s="128"/>
    </row>
    <row r="162" spans="1:7" ht="12">
      <c r="A162" s="128"/>
      <c r="B162" s="128"/>
      <c r="C162" s="128"/>
      <c r="D162" s="128"/>
      <c r="E162" s="128"/>
      <c r="F162" s="128"/>
      <c r="G162" s="128"/>
    </row>
    <row r="163" spans="1:7" ht="12">
      <c r="A163" s="128"/>
      <c r="B163" s="128"/>
      <c r="C163" s="128"/>
      <c r="D163" s="128"/>
      <c r="E163" s="128"/>
      <c r="F163" s="128"/>
      <c r="G163" s="128"/>
    </row>
    <row r="164" spans="1:7" ht="12">
      <c r="A164" s="128"/>
      <c r="B164" s="128"/>
      <c r="C164" s="128"/>
      <c r="D164" s="128"/>
      <c r="E164" s="128"/>
      <c r="F164" s="128"/>
      <c r="G164" s="128"/>
    </row>
    <row r="165" spans="1:7" ht="12">
      <c r="A165" s="128"/>
      <c r="B165" s="128"/>
      <c r="C165" s="128"/>
      <c r="D165" s="128"/>
      <c r="E165" s="128"/>
      <c r="F165" s="128"/>
      <c r="G165" s="128"/>
    </row>
    <row r="166" spans="1:7" ht="12">
      <c r="A166" s="128"/>
      <c r="B166" s="128"/>
      <c r="C166" s="128"/>
      <c r="D166" s="128"/>
      <c r="E166" s="128"/>
      <c r="F166" s="128"/>
      <c r="G166" s="128"/>
    </row>
    <row r="167" spans="1:7" ht="12">
      <c r="A167" s="128"/>
      <c r="B167" s="128"/>
      <c r="C167" s="128"/>
      <c r="D167" s="128"/>
      <c r="E167" s="128"/>
      <c r="F167" s="128"/>
      <c r="G167" s="128"/>
    </row>
    <row r="168" spans="1:7" ht="12">
      <c r="A168" s="128"/>
      <c r="B168" s="128"/>
      <c r="C168" s="128"/>
      <c r="D168" s="128"/>
      <c r="E168" s="128"/>
      <c r="F168" s="128"/>
      <c r="G168" s="128"/>
    </row>
    <row r="169" spans="1:7" ht="12">
      <c r="A169" s="128"/>
      <c r="B169" s="128"/>
      <c r="C169" s="128"/>
      <c r="D169" s="128"/>
      <c r="E169" s="128"/>
      <c r="F169" s="128"/>
      <c r="G169" s="128"/>
    </row>
    <row r="170" spans="1:7" ht="12">
      <c r="A170" s="128"/>
      <c r="B170" s="128"/>
      <c r="C170" s="128"/>
      <c r="D170" s="128"/>
      <c r="E170" s="128"/>
      <c r="F170" s="128"/>
      <c r="G170" s="128"/>
    </row>
    <row r="171" spans="1:7" ht="12">
      <c r="A171" s="128"/>
      <c r="B171" s="128"/>
      <c r="C171" s="128"/>
      <c r="D171" s="128"/>
      <c r="E171" s="128"/>
      <c r="F171" s="128"/>
      <c r="G171" s="128"/>
    </row>
    <row r="172" spans="1:7" ht="12">
      <c r="A172" s="128"/>
      <c r="B172" s="128"/>
      <c r="C172" s="128"/>
      <c r="D172" s="128"/>
      <c r="E172" s="128"/>
      <c r="F172" s="128"/>
      <c r="G172" s="128"/>
    </row>
    <row r="173" spans="1:7" ht="12">
      <c r="A173" s="128"/>
      <c r="B173" s="128"/>
      <c r="C173" s="128"/>
      <c r="D173" s="128"/>
      <c r="E173" s="128"/>
      <c r="F173" s="128"/>
      <c r="G173" s="128"/>
    </row>
    <row r="174" spans="1:7" ht="12">
      <c r="A174" s="128"/>
      <c r="B174" s="128"/>
      <c r="C174" s="128"/>
      <c r="D174" s="128"/>
      <c r="E174" s="128"/>
      <c r="F174" s="128"/>
      <c r="G174" s="128"/>
    </row>
    <row r="175" spans="1:7" ht="12">
      <c r="A175" s="128"/>
      <c r="B175" s="128"/>
      <c r="C175" s="128"/>
      <c r="D175" s="128"/>
      <c r="E175" s="128"/>
      <c r="F175" s="128"/>
      <c r="G175" s="128"/>
    </row>
    <row r="176" spans="1:7" ht="12">
      <c r="A176" s="128"/>
      <c r="B176" s="128"/>
      <c r="C176" s="128"/>
      <c r="D176" s="128"/>
      <c r="E176" s="128"/>
      <c r="F176" s="128"/>
      <c r="G176" s="128"/>
    </row>
    <row r="177" spans="1:7" ht="12">
      <c r="A177" s="128"/>
      <c r="B177" s="128"/>
      <c r="C177" s="128"/>
      <c r="D177" s="128"/>
      <c r="E177" s="128"/>
      <c r="F177" s="128"/>
      <c r="G177" s="128"/>
    </row>
    <row r="178" spans="1:7" ht="12">
      <c r="A178" s="128"/>
      <c r="B178" s="128"/>
      <c r="C178" s="128"/>
      <c r="D178" s="128"/>
      <c r="E178" s="128"/>
      <c r="F178" s="128"/>
      <c r="G178" s="128"/>
    </row>
    <row r="179" spans="1:7" ht="12">
      <c r="A179" s="128"/>
      <c r="B179" s="128"/>
      <c r="C179" s="128"/>
      <c r="D179" s="128"/>
      <c r="E179" s="128"/>
      <c r="F179" s="128"/>
      <c r="G179" s="128"/>
    </row>
    <row r="180" spans="1:7" ht="12">
      <c r="A180" s="128"/>
      <c r="B180" s="128"/>
      <c r="C180" s="128"/>
      <c r="D180" s="128"/>
      <c r="E180" s="128"/>
      <c r="F180" s="128"/>
      <c r="G180" s="128"/>
    </row>
    <row r="181" spans="1:7" ht="12">
      <c r="A181" s="128"/>
      <c r="B181" s="128"/>
      <c r="C181" s="128"/>
      <c r="D181" s="128"/>
      <c r="E181" s="128"/>
      <c r="F181" s="128"/>
      <c r="G181" s="128"/>
    </row>
    <row r="182" spans="1:7" ht="12">
      <c r="A182" s="128"/>
      <c r="B182" s="128"/>
      <c r="C182" s="128"/>
      <c r="D182" s="128"/>
      <c r="E182" s="128"/>
      <c r="F182" s="128"/>
      <c r="G182" s="128"/>
    </row>
    <row r="183" spans="1:7" ht="12">
      <c r="A183" s="128"/>
      <c r="B183" s="128"/>
      <c r="C183" s="128"/>
      <c r="D183" s="128"/>
      <c r="E183" s="128"/>
      <c r="F183" s="128"/>
      <c r="G183" s="128"/>
    </row>
    <row r="184" spans="1:7" ht="12">
      <c r="A184" s="128"/>
      <c r="B184" s="128"/>
      <c r="C184" s="128"/>
      <c r="D184" s="128"/>
      <c r="E184" s="128"/>
      <c r="F184" s="128"/>
      <c r="G184" s="128"/>
    </row>
    <row r="185" spans="1:7" ht="12">
      <c r="A185" s="128"/>
      <c r="B185" s="128"/>
      <c r="C185" s="128"/>
      <c r="D185" s="128"/>
      <c r="E185" s="128"/>
      <c r="F185" s="128"/>
      <c r="G185" s="128"/>
    </row>
    <row r="186" spans="1:7" ht="12">
      <c r="A186" s="128"/>
      <c r="B186" s="128"/>
      <c r="C186" s="128"/>
      <c r="D186" s="128"/>
      <c r="E186" s="128"/>
      <c r="F186" s="128"/>
      <c r="G186" s="128"/>
    </row>
    <row r="187" spans="1:7" ht="12">
      <c r="A187" s="128"/>
      <c r="B187" s="128"/>
      <c r="C187" s="128"/>
      <c r="D187" s="128"/>
      <c r="E187" s="128"/>
      <c r="F187" s="128"/>
      <c r="G187" s="128"/>
    </row>
    <row r="188" spans="1:7" ht="12">
      <c r="A188" s="128"/>
      <c r="B188" s="128"/>
      <c r="C188" s="128"/>
      <c r="D188" s="128"/>
      <c r="E188" s="128"/>
      <c r="F188" s="128"/>
      <c r="G188" s="128"/>
    </row>
    <row r="189" spans="1:7" ht="12">
      <c r="A189" s="128"/>
      <c r="B189" s="128"/>
      <c r="C189" s="128"/>
      <c r="D189" s="128"/>
      <c r="E189" s="128"/>
      <c r="F189" s="128"/>
      <c r="G189" s="128"/>
    </row>
    <row r="190" spans="1:7" ht="12">
      <c r="A190" s="128"/>
      <c r="B190" s="128"/>
      <c r="C190" s="128"/>
      <c r="D190" s="128"/>
      <c r="E190" s="128"/>
      <c r="F190" s="128"/>
      <c r="G190" s="128"/>
    </row>
    <row r="191" spans="1:7" ht="12">
      <c r="A191" s="128"/>
      <c r="B191" s="128"/>
      <c r="C191" s="128"/>
      <c r="D191" s="128"/>
      <c r="E191" s="128"/>
      <c r="F191" s="128"/>
      <c r="G191" s="128"/>
    </row>
    <row r="192" spans="1:7" ht="12">
      <c r="A192" s="128"/>
      <c r="B192" s="128"/>
      <c r="C192" s="128"/>
      <c r="D192" s="128"/>
      <c r="E192" s="128"/>
      <c r="F192" s="128"/>
      <c r="G192" s="128"/>
    </row>
    <row r="193" spans="1:7" ht="12">
      <c r="A193" s="128"/>
      <c r="B193" s="128"/>
      <c r="C193" s="128"/>
      <c r="D193" s="128"/>
      <c r="E193" s="128"/>
      <c r="F193" s="128"/>
      <c r="G193" s="128"/>
    </row>
    <row r="194" spans="1:7" ht="12">
      <c r="A194" s="128"/>
      <c r="B194" s="128"/>
      <c r="C194" s="128"/>
      <c r="D194" s="128"/>
      <c r="E194" s="128"/>
      <c r="F194" s="128"/>
      <c r="G194" s="128"/>
    </row>
    <row r="195" spans="1:7" ht="12">
      <c r="A195" s="128"/>
      <c r="B195" s="128"/>
      <c r="C195" s="128"/>
      <c r="D195" s="128"/>
      <c r="E195" s="128"/>
      <c r="F195" s="128"/>
      <c r="G195" s="128"/>
    </row>
    <row r="196" spans="1:7" ht="12">
      <c r="A196" s="128"/>
      <c r="B196" s="128"/>
      <c r="C196" s="128"/>
      <c r="D196" s="128"/>
      <c r="E196" s="128"/>
      <c r="F196" s="128"/>
      <c r="G196" s="128"/>
    </row>
    <row r="197" spans="1:7" ht="12">
      <c r="A197" s="128"/>
      <c r="B197" s="128"/>
      <c r="C197" s="128"/>
      <c r="D197" s="128"/>
      <c r="E197" s="128"/>
      <c r="F197" s="128"/>
      <c r="G197" s="128"/>
    </row>
    <row r="198" spans="1:7" ht="12">
      <c r="A198" s="128"/>
      <c r="B198" s="128"/>
      <c r="C198" s="128"/>
      <c r="D198" s="128"/>
      <c r="E198" s="128"/>
      <c r="F198" s="128"/>
      <c r="G198" s="128"/>
    </row>
    <row r="199" spans="1:7" ht="12">
      <c r="A199" s="128"/>
      <c r="B199" s="128"/>
      <c r="C199" s="128"/>
      <c r="D199" s="128"/>
      <c r="E199" s="128"/>
      <c r="F199" s="128"/>
      <c r="G199" s="128"/>
    </row>
    <row r="200" spans="1:7" ht="12">
      <c r="A200" s="128"/>
      <c r="B200" s="128"/>
      <c r="C200" s="128"/>
      <c r="D200" s="128"/>
      <c r="E200" s="128"/>
      <c r="F200" s="128"/>
      <c r="G200" s="128"/>
    </row>
    <row r="201" spans="1:7" ht="12">
      <c r="A201" s="128"/>
      <c r="B201" s="128"/>
      <c r="C201" s="128"/>
      <c r="D201" s="128"/>
      <c r="E201" s="128"/>
      <c r="F201" s="128"/>
      <c r="G201" s="128"/>
    </row>
    <row r="202" spans="1:7" ht="12">
      <c r="A202" s="128"/>
      <c r="B202" s="128"/>
      <c r="C202" s="128"/>
      <c r="D202" s="128"/>
      <c r="E202" s="128"/>
      <c r="F202" s="128"/>
      <c r="G202" s="128"/>
    </row>
    <row r="203" spans="1:7" ht="12">
      <c r="A203" s="128"/>
      <c r="B203" s="128"/>
      <c r="C203" s="128"/>
      <c r="D203" s="128"/>
      <c r="E203" s="128"/>
      <c r="F203" s="128"/>
      <c r="G203" s="128"/>
    </row>
    <row r="204" spans="1:7" ht="12">
      <c r="A204" s="128"/>
      <c r="B204" s="128"/>
      <c r="C204" s="128"/>
      <c r="D204" s="128"/>
      <c r="E204" s="128"/>
      <c r="F204" s="128"/>
      <c r="G204" s="128"/>
    </row>
    <row r="205" spans="1:7" ht="12">
      <c r="A205" s="128"/>
      <c r="B205" s="128"/>
      <c r="C205" s="128"/>
      <c r="D205" s="128"/>
      <c r="E205" s="128"/>
      <c r="F205" s="128"/>
      <c r="G205" s="128"/>
    </row>
    <row r="206" spans="1:7" ht="12">
      <c r="A206" s="128"/>
      <c r="B206" s="128"/>
      <c r="C206" s="128"/>
      <c r="D206" s="128"/>
      <c r="E206" s="128"/>
      <c r="F206" s="128"/>
      <c r="G206" s="128"/>
    </row>
    <row r="207" spans="1:7" ht="12">
      <c r="A207" s="128"/>
      <c r="B207" s="128"/>
      <c r="C207" s="128"/>
      <c r="D207" s="128"/>
      <c r="E207" s="128"/>
      <c r="F207" s="128"/>
      <c r="G207" s="128"/>
    </row>
    <row r="208" spans="1:7" ht="12">
      <c r="A208" s="128"/>
      <c r="B208" s="128"/>
      <c r="C208" s="128"/>
      <c r="D208" s="128"/>
      <c r="E208" s="128"/>
      <c r="F208" s="128"/>
      <c r="G208" s="128"/>
    </row>
    <row r="209" spans="1:7" ht="12">
      <c r="A209" s="128"/>
      <c r="B209" s="128"/>
      <c r="C209" s="128"/>
      <c r="D209" s="128"/>
      <c r="E209" s="128"/>
      <c r="F209" s="128"/>
      <c r="G209" s="128"/>
    </row>
    <row r="210" spans="1:7" ht="12">
      <c r="A210" s="128"/>
      <c r="B210" s="128"/>
      <c r="C210" s="128"/>
      <c r="D210" s="128"/>
      <c r="E210" s="128"/>
      <c r="F210" s="128"/>
      <c r="G210" s="128"/>
    </row>
    <row r="211" spans="1:7" ht="12">
      <c r="A211" s="128"/>
      <c r="B211" s="128"/>
      <c r="C211" s="128"/>
      <c r="D211" s="128"/>
      <c r="E211" s="128"/>
      <c r="F211" s="128"/>
      <c r="G211" s="128"/>
    </row>
    <row r="212" spans="1:7" ht="12">
      <c r="A212" s="128"/>
      <c r="B212" s="128"/>
      <c r="C212" s="128"/>
      <c r="D212" s="128"/>
      <c r="E212" s="128"/>
      <c r="F212" s="128"/>
      <c r="G212" s="128"/>
    </row>
    <row r="213" spans="1:7" ht="12">
      <c r="A213" s="128"/>
      <c r="B213" s="128"/>
      <c r="C213" s="128"/>
      <c r="D213" s="128"/>
      <c r="E213" s="128"/>
      <c r="F213" s="128"/>
      <c r="G213" s="128"/>
    </row>
    <row r="214" spans="1:7" ht="12">
      <c r="A214" s="128"/>
      <c r="B214" s="128"/>
      <c r="C214" s="128"/>
      <c r="D214" s="128"/>
      <c r="E214" s="128"/>
      <c r="F214" s="128"/>
      <c r="G214" s="128"/>
    </row>
    <row r="215" spans="1:7" ht="12">
      <c r="A215" s="128"/>
      <c r="B215" s="128"/>
      <c r="C215" s="128"/>
      <c r="D215" s="128"/>
      <c r="E215" s="128"/>
      <c r="F215" s="128"/>
      <c r="G215" s="128"/>
    </row>
    <row r="216" spans="1:7" ht="12">
      <c r="A216" s="128"/>
      <c r="B216" s="128"/>
      <c r="C216" s="128"/>
      <c r="D216" s="128"/>
      <c r="E216" s="128"/>
      <c r="F216" s="128"/>
      <c r="G216" s="128"/>
    </row>
    <row r="217" spans="1:7" ht="12">
      <c r="A217" s="128"/>
      <c r="B217" s="128"/>
      <c r="C217" s="128"/>
      <c r="D217" s="128"/>
      <c r="E217" s="128"/>
      <c r="F217" s="128"/>
      <c r="G217" s="128"/>
    </row>
    <row r="218" spans="1:7" ht="12">
      <c r="A218" s="128"/>
      <c r="B218" s="128"/>
      <c r="C218" s="128"/>
      <c r="D218" s="128"/>
      <c r="E218" s="128"/>
      <c r="F218" s="128"/>
      <c r="G218" s="128"/>
    </row>
    <row r="219" spans="1:7" ht="12">
      <c r="A219" s="128"/>
      <c r="B219" s="128"/>
      <c r="C219" s="128"/>
      <c r="D219" s="128"/>
      <c r="E219" s="128"/>
      <c r="F219" s="128"/>
      <c r="G219" s="128"/>
    </row>
    <row r="220" spans="1:7" ht="12">
      <c r="A220" s="128"/>
      <c r="B220" s="128"/>
      <c r="C220" s="128"/>
      <c r="D220" s="128"/>
      <c r="E220" s="128"/>
      <c r="F220" s="128"/>
      <c r="G220" s="128"/>
    </row>
    <row r="221" spans="1:7" ht="12">
      <c r="A221" s="128"/>
      <c r="B221" s="128"/>
      <c r="C221" s="128"/>
      <c r="D221" s="128"/>
      <c r="E221" s="128"/>
      <c r="F221" s="128"/>
      <c r="G221" s="128"/>
    </row>
    <row r="222" spans="1:7" ht="12">
      <c r="A222" s="128"/>
      <c r="B222" s="128"/>
      <c r="C222" s="128"/>
      <c r="D222" s="128"/>
      <c r="E222" s="128"/>
      <c r="F222" s="128"/>
      <c r="G222" s="128"/>
    </row>
    <row r="223" spans="1:7" ht="12">
      <c r="A223" s="128"/>
      <c r="B223" s="128"/>
      <c r="C223" s="128"/>
      <c r="D223" s="128"/>
      <c r="E223" s="128"/>
      <c r="F223" s="128"/>
      <c r="G223" s="128"/>
    </row>
    <row r="224" spans="1:7" ht="12">
      <c r="A224" s="128"/>
      <c r="B224" s="128"/>
      <c r="C224" s="128"/>
      <c r="D224" s="128"/>
      <c r="E224" s="128"/>
      <c r="F224" s="128"/>
      <c r="G224" s="128"/>
    </row>
    <row r="225" spans="1:7" ht="12">
      <c r="A225" s="128"/>
      <c r="B225" s="128"/>
      <c r="C225" s="128"/>
      <c r="D225" s="128"/>
      <c r="E225" s="128"/>
      <c r="F225" s="128"/>
      <c r="G225" s="128"/>
    </row>
    <row r="226" spans="1:7" ht="12">
      <c r="A226" s="128"/>
      <c r="B226" s="128"/>
      <c r="C226" s="128"/>
      <c r="D226" s="128"/>
      <c r="E226" s="128"/>
      <c r="F226" s="128"/>
      <c r="G226" s="128"/>
    </row>
    <row r="227" spans="1:7" ht="12">
      <c r="A227" s="128"/>
      <c r="B227" s="128"/>
      <c r="C227" s="128"/>
      <c r="D227" s="128"/>
      <c r="E227" s="128"/>
      <c r="F227" s="128"/>
      <c r="G227" s="128"/>
    </row>
    <row r="228" spans="1:7" ht="12">
      <c r="A228" s="128"/>
      <c r="B228" s="128"/>
      <c r="C228" s="128"/>
      <c r="D228" s="128"/>
      <c r="E228" s="128"/>
      <c r="F228" s="128"/>
      <c r="G228" s="128"/>
    </row>
    <row r="229" spans="1:7" ht="12">
      <c r="A229" s="128"/>
      <c r="B229" s="128"/>
      <c r="C229" s="128"/>
      <c r="D229" s="128"/>
      <c r="E229" s="128"/>
      <c r="F229" s="128"/>
      <c r="G229" s="128"/>
    </row>
    <row r="230" spans="1:7" ht="12">
      <c r="A230" s="128"/>
      <c r="B230" s="128"/>
      <c r="C230" s="128"/>
      <c r="D230" s="128"/>
      <c r="E230" s="128"/>
      <c r="F230" s="128"/>
      <c r="G230" s="128"/>
    </row>
    <row r="231" spans="1:7" ht="12">
      <c r="A231" s="128"/>
      <c r="B231" s="128"/>
      <c r="C231" s="128"/>
      <c r="D231" s="128"/>
      <c r="E231" s="128"/>
      <c r="F231" s="128"/>
      <c r="G231" s="128"/>
    </row>
    <row r="232" spans="1:7" ht="12">
      <c r="A232" s="128"/>
      <c r="B232" s="128"/>
      <c r="C232" s="128"/>
      <c r="D232" s="128"/>
      <c r="E232" s="128"/>
      <c r="F232" s="128"/>
      <c r="G232" s="128"/>
    </row>
    <row r="233" spans="1:7" ht="12">
      <c r="A233" s="128"/>
      <c r="B233" s="128"/>
      <c r="C233" s="128"/>
      <c r="D233" s="128"/>
      <c r="E233" s="128"/>
      <c r="F233" s="128"/>
      <c r="G233" s="128"/>
    </row>
    <row r="234" spans="1:7" ht="12">
      <c r="A234" s="128"/>
      <c r="B234" s="128"/>
      <c r="C234" s="128"/>
      <c r="D234" s="128"/>
      <c r="E234" s="128"/>
      <c r="F234" s="128"/>
      <c r="G234" s="128"/>
    </row>
    <row r="235" spans="1:7" ht="12">
      <c r="A235" s="128"/>
      <c r="B235" s="128"/>
      <c r="C235" s="128"/>
      <c r="D235" s="128"/>
      <c r="E235" s="128"/>
      <c r="F235" s="128"/>
      <c r="G235" s="128"/>
    </row>
    <row r="236" spans="1:7" ht="12">
      <c r="A236" s="128"/>
      <c r="B236" s="128"/>
      <c r="C236" s="128"/>
      <c r="D236" s="128"/>
      <c r="E236" s="128"/>
      <c r="F236" s="128"/>
      <c r="G236" s="128"/>
    </row>
    <row r="237" spans="1:7" ht="12">
      <c r="A237" s="128"/>
      <c r="B237" s="128"/>
      <c r="C237" s="128"/>
      <c r="D237" s="128"/>
      <c r="E237" s="128"/>
      <c r="F237" s="128"/>
      <c r="G237" s="128"/>
    </row>
    <row r="238" spans="1:7" ht="12">
      <c r="A238" s="128"/>
      <c r="B238" s="128"/>
      <c r="C238" s="128"/>
      <c r="D238" s="128"/>
      <c r="E238" s="128"/>
      <c r="F238" s="128"/>
      <c r="G238" s="128"/>
    </row>
    <row r="239" spans="1:7" ht="12">
      <c r="A239" s="128"/>
      <c r="B239" s="128"/>
      <c r="C239" s="128"/>
      <c r="D239" s="128"/>
      <c r="E239" s="128"/>
      <c r="F239" s="128"/>
      <c r="G239" s="128"/>
    </row>
    <row r="240" spans="1:7" ht="12">
      <c r="A240" s="128"/>
      <c r="B240" s="128"/>
      <c r="C240" s="128"/>
      <c r="D240" s="128"/>
      <c r="E240" s="128"/>
      <c r="F240" s="128"/>
      <c r="G240" s="128"/>
    </row>
    <row r="241" spans="1:7" ht="12">
      <c r="A241" s="128"/>
      <c r="B241" s="128"/>
      <c r="C241" s="128"/>
      <c r="D241" s="128"/>
      <c r="E241" s="128"/>
      <c r="F241" s="128"/>
      <c r="G241" s="128"/>
    </row>
    <row r="242" spans="1:7" ht="12">
      <c r="A242" s="128"/>
      <c r="B242" s="128"/>
      <c r="C242" s="128"/>
      <c r="D242" s="128"/>
      <c r="E242" s="128"/>
      <c r="F242" s="128"/>
      <c r="G242" s="128"/>
    </row>
    <row r="243" spans="1:7" ht="12">
      <c r="A243" s="128"/>
      <c r="B243" s="128"/>
      <c r="C243" s="128"/>
      <c r="D243" s="128"/>
      <c r="E243" s="128"/>
      <c r="F243" s="128"/>
      <c r="G243" s="128"/>
    </row>
    <row r="244" spans="1:7" ht="12">
      <c r="A244" s="128"/>
      <c r="B244" s="128"/>
      <c r="C244" s="128"/>
      <c r="D244" s="128"/>
      <c r="E244" s="128"/>
      <c r="F244" s="128"/>
      <c r="G244" s="128"/>
    </row>
    <row r="245" spans="1:7" ht="12">
      <c r="A245" s="128"/>
      <c r="B245" s="128"/>
      <c r="C245" s="128"/>
      <c r="D245" s="128"/>
      <c r="E245" s="128"/>
      <c r="F245" s="128"/>
      <c r="G245" s="128"/>
    </row>
    <row r="246" spans="1:7" ht="12">
      <c r="A246" s="128"/>
      <c r="B246" s="128"/>
      <c r="C246" s="128"/>
      <c r="D246" s="128"/>
      <c r="E246" s="128"/>
      <c r="F246" s="128"/>
      <c r="G246" s="128"/>
    </row>
    <row r="247" spans="1:7" ht="12">
      <c r="A247" s="128"/>
      <c r="B247" s="128"/>
      <c r="C247" s="128"/>
      <c r="D247" s="128"/>
      <c r="E247" s="128"/>
      <c r="F247" s="128"/>
      <c r="G247" s="128"/>
    </row>
    <row r="248" spans="1:7" ht="12">
      <c r="A248" s="128"/>
      <c r="B248" s="128"/>
      <c r="C248" s="128"/>
      <c r="D248" s="128"/>
      <c r="E248" s="128"/>
      <c r="F248" s="128"/>
      <c r="G248" s="128"/>
    </row>
    <row r="249" spans="1:7" ht="12">
      <c r="A249" s="128"/>
      <c r="B249" s="128"/>
      <c r="C249" s="128"/>
      <c r="D249" s="128"/>
      <c r="E249" s="128"/>
      <c r="F249" s="128"/>
      <c r="G249" s="128"/>
    </row>
    <row r="250" spans="1:7" ht="12">
      <c r="A250" s="128"/>
      <c r="B250" s="128"/>
      <c r="C250" s="128"/>
      <c r="D250" s="128"/>
      <c r="E250" s="128"/>
      <c r="F250" s="128"/>
      <c r="G250" s="128"/>
    </row>
    <row r="251" spans="1:7" ht="12">
      <c r="A251" s="128"/>
      <c r="B251" s="128"/>
      <c r="C251" s="128"/>
      <c r="D251" s="128"/>
      <c r="E251" s="128"/>
      <c r="F251" s="128"/>
      <c r="G251" s="128"/>
    </row>
    <row r="252" spans="1:7" ht="12">
      <c r="A252" s="128"/>
      <c r="B252" s="128"/>
      <c r="C252" s="128"/>
      <c r="D252" s="128"/>
      <c r="E252" s="128"/>
      <c r="F252" s="128"/>
      <c r="G252" s="128"/>
    </row>
    <row r="253" spans="1:7" ht="12">
      <c r="A253" s="128"/>
      <c r="B253" s="128"/>
      <c r="C253" s="128"/>
      <c r="D253" s="128"/>
      <c r="E253" s="128"/>
      <c r="F253" s="128"/>
      <c r="G253" s="128"/>
    </row>
    <row r="254" spans="1:7" ht="12">
      <c r="A254" s="128"/>
      <c r="B254" s="128"/>
      <c r="C254" s="128"/>
      <c r="D254" s="128"/>
      <c r="E254" s="128"/>
      <c r="F254" s="128"/>
      <c r="G254" s="128"/>
    </row>
    <row r="255" spans="1:7" ht="12">
      <c r="A255" s="128"/>
      <c r="B255" s="128"/>
      <c r="C255" s="128"/>
      <c r="D255" s="128"/>
      <c r="E255" s="128"/>
      <c r="F255" s="128"/>
      <c r="G255" s="128"/>
    </row>
    <row r="256" spans="1:7" ht="12">
      <c r="A256" s="128"/>
      <c r="B256" s="128"/>
      <c r="C256" s="128"/>
      <c r="D256" s="128"/>
      <c r="E256" s="128"/>
      <c r="F256" s="128"/>
      <c r="G256" s="128"/>
    </row>
    <row r="257" spans="1:7" ht="12">
      <c r="A257" s="128"/>
      <c r="B257" s="128"/>
      <c r="C257" s="128"/>
      <c r="D257" s="128"/>
      <c r="E257" s="128"/>
      <c r="F257" s="128"/>
      <c r="G257" s="128"/>
    </row>
    <row r="258" spans="1:7" ht="12">
      <c r="A258" s="128"/>
      <c r="B258" s="128"/>
      <c r="C258" s="128"/>
      <c r="D258" s="128"/>
      <c r="E258" s="128"/>
      <c r="F258" s="128"/>
      <c r="G258" s="128"/>
    </row>
    <row r="259" spans="1:7" ht="12">
      <c r="A259" s="128"/>
      <c r="B259" s="128"/>
      <c r="C259" s="128"/>
      <c r="D259" s="128"/>
      <c r="E259" s="128"/>
      <c r="F259" s="128"/>
      <c r="G259" s="128"/>
    </row>
    <row r="260" spans="1:7" ht="12">
      <c r="A260" s="128"/>
      <c r="B260" s="128"/>
      <c r="C260" s="128"/>
      <c r="D260" s="128"/>
      <c r="E260" s="128"/>
      <c r="F260" s="128"/>
      <c r="G260" s="128"/>
    </row>
    <row r="261" spans="1:7" ht="12">
      <c r="A261" s="128"/>
      <c r="B261" s="128"/>
      <c r="C261" s="128"/>
      <c r="D261" s="128"/>
      <c r="E261" s="128"/>
      <c r="F261" s="128"/>
      <c r="G261" s="128"/>
    </row>
    <row r="262" spans="1:7" ht="12">
      <c r="A262" s="128"/>
      <c r="B262" s="128"/>
      <c r="C262" s="128"/>
      <c r="D262" s="128"/>
      <c r="E262" s="128"/>
      <c r="F262" s="128"/>
      <c r="G262" s="128"/>
    </row>
    <row r="263" spans="1:7" ht="12">
      <c r="A263" s="128"/>
      <c r="B263" s="128"/>
      <c r="C263" s="128"/>
      <c r="D263" s="128"/>
      <c r="E263" s="128"/>
      <c r="F263" s="128"/>
      <c r="G263" s="128"/>
    </row>
    <row r="264" spans="1:7" ht="12">
      <c r="A264" s="128"/>
      <c r="B264" s="128"/>
      <c r="C264" s="128"/>
      <c r="D264" s="128"/>
      <c r="E264" s="128"/>
      <c r="F264" s="128"/>
      <c r="G264" s="128"/>
    </row>
    <row r="265" spans="1:7" ht="12">
      <c r="A265" s="128"/>
      <c r="B265" s="128"/>
      <c r="C265" s="128"/>
      <c r="D265" s="128"/>
      <c r="E265" s="128"/>
      <c r="F265" s="128"/>
      <c r="G265" s="128"/>
    </row>
    <row r="266" spans="1:7" ht="12">
      <c r="A266" s="128"/>
      <c r="B266" s="128"/>
      <c r="C266" s="128"/>
      <c r="D266" s="128"/>
      <c r="E266" s="128"/>
      <c r="F266" s="128"/>
      <c r="G266" s="128"/>
    </row>
    <row r="267" spans="1:7" ht="12">
      <c r="A267" s="128"/>
      <c r="B267" s="128"/>
      <c r="C267" s="128"/>
      <c r="D267" s="128"/>
      <c r="E267" s="128"/>
      <c r="F267" s="128"/>
      <c r="G267" s="128"/>
    </row>
    <row r="268" spans="1:7" ht="12">
      <c r="A268" s="128"/>
      <c r="B268" s="128"/>
      <c r="C268" s="128"/>
      <c r="D268" s="128"/>
      <c r="E268" s="128"/>
      <c r="F268" s="128"/>
      <c r="G268" s="128"/>
    </row>
    <row r="269" spans="1:7" ht="12">
      <c r="A269" s="128"/>
      <c r="B269" s="128"/>
      <c r="C269" s="128"/>
      <c r="D269" s="128"/>
      <c r="E269" s="128"/>
      <c r="F269" s="128"/>
      <c r="G269" s="128"/>
    </row>
    <row r="270" spans="1:7" ht="12">
      <c r="A270" s="128"/>
      <c r="B270" s="128"/>
      <c r="C270" s="128"/>
      <c r="D270" s="128"/>
      <c r="E270" s="128"/>
      <c r="F270" s="128"/>
      <c r="G270" s="128"/>
    </row>
    <row r="271" spans="1:7" ht="12">
      <c r="A271" s="128"/>
      <c r="B271" s="128"/>
      <c r="C271" s="128"/>
      <c r="D271" s="128"/>
      <c r="E271" s="128"/>
      <c r="F271" s="128"/>
      <c r="G271" s="128"/>
    </row>
    <row r="272" spans="1:7" ht="12">
      <c r="A272" s="128"/>
      <c r="B272" s="128"/>
      <c r="C272" s="128"/>
      <c r="D272" s="128"/>
      <c r="E272" s="128"/>
      <c r="F272" s="128"/>
      <c r="G272" s="128"/>
    </row>
    <row r="273" spans="1:7" ht="12">
      <c r="A273" s="128"/>
      <c r="B273" s="128"/>
      <c r="C273" s="128"/>
      <c r="D273" s="128"/>
      <c r="E273" s="128"/>
      <c r="F273" s="128"/>
      <c r="G273" s="128"/>
    </row>
    <row r="274" spans="1:7" ht="12">
      <c r="A274" s="128"/>
      <c r="B274" s="128"/>
      <c r="C274" s="128"/>
      <c r="D274" s="128"/>
      <c r="E274" s="128"/>
      <c r="F274" s="128"/>
      <c r="G274" s="128"/>
    </row>
    <row r="275" spans="1:7" ht="12">
      <c r="A275" s="128"/>
      <c r="B275" s="128"/>
      <c r="C275" s="128"/>
      <c r="D275" s="128"/>
      <c r="E275" s="128"/>
      <c r="F275" s="128"/>
      <c r="G275" s="128"/>
    </row>
    <row r="276" spans="1:7" ht="12">
      <c r="A276" s="128"/>
      <c r="B276" s="128"/>
      <c r="C276" s="128"/>
      <c r="D276" s="128"/>
      <c r="E276" s="128"/>
      <c r="F276" s="128"/>
      <c r="G276" s="128"/>
    </row>
    <row r="277" spans="1:7" ht="12">
      <c r="A277" s="128"/>
      <c r="B277" s="128"/>
      <c r="C277" s="128"/>
      <c r="D277" s="128"/>
      <c r="E277" s="128"/>
      <c r="F277" s="128"/>
      <c r="G277" s="128"/>
    </row>
    <row r="278" spans="1:7" ht="12">
      <c r="A278" s="128"/>
      <c r="B278" s="128"/>
      <c r="C278" s="128"/>
      <c r="D278" s="128"/>
      <c r="E278" s="128"/>
      <c r="F278" s="128"/>
      <c r="G278" s="128"/>
    </row>
    <row r="279" spans="1:7" ht="12">
      <c r="A279" s="128"/>
      <c r="B279" s="128"/>
      <c r="C279" s="128"/>
      <c r="D279" s="128"/>
      <c r="E279" s="128"/>
      <c r="F279" s="128"/>
      <c r="G279" s="128"/>
    </row>
    <row r="280" spans="1:7" ht="12">
      <c r="A280" s="128"/>
      <c r="B280" s="128"/>
      <c r="C280" s="128"/>
      <c r="D280" s="128"/>
      <c r="E280" s="128"/>
      <c r="F280" s="128"/>
      <c r="G280" s="128"/>
    </row>
    <row r="281" spans="1:7" ht="12">
      <c r="A281" s="128"/>
      <c r="B281" s="128"/>
      <c r="C281" s="128"/>
      <c r="D281" s="128"/>
      <c r="E281" s="128"/>
      <c r="F281" s="128"/>
      <c r="G281" s="128"/>
    </row>
    <row r="282" spans="1:7" ht="12">
      <c r="A282" s="128"/>
      <c r="B282" s="128"/>
      <c r="C282" s="128"/>
      <c r="D282" s="128"/>
      <c r="E282" s="128"/>
      <c r="F282" s="128"/>
      <c r="G282" s="128"/>
    </row>
    <row r="283" spans="1:7" ht="12">
      <c r="A283" s="128"/>
      <c r="B283" s="128"/>
      <c r="C283" s="128"/>
      <c r="D283" s="128"/>
      <c r="E283" s="128"/>
      <c r="F283" s="128"/>
      <c r="G283" s="128"/>
    </row>
    <row r="284" spans="1:7" ht="12">
      <c r="A284" s="128"/>
      <c r="B284" s="128"/>
      <c r="C284" s="128"/>
      <c r="D284" s="128"/>
      <c r="E284" s="128"/>
      <c r="F284" s="128"/>
      <c r="G284" s="128"/>
    </row>
    <row r="285" spans="1:7" ht="12">
      <c r="A285" s="128"/>
      <c r="B285" s="128"/>
      <c r="C285" s="128"/>
      <c r="D285" s="128"/>
      <c r="E285" s="128"/>
      <c r="F285" s="128"/>
      <c r="G285" s="128"/>
    </row>
    <row r="286" spans="1:7" ht="12">
      <c r="A286" s="128"/>
      <c r="B286" s="128"/>
      <c r="C286" s="128"/>
      <c r="D286" s="128"/>
      <c r="E286" s="128"/>
      <c r="F286" s="128"/>
      <c r="G286" s="128"/>
    </row>
    <row r="287" spans="1:7" ht="12">
      <c r="A287" s="128"/>
      <c r="B287" s="128"/>
      <c r="C287" s="128"/>
      <c r="D287" s="128"/>
      <c r="E287" s="128"/>
      <c r="F287" s="128"/>
      <c r="G287" s="128"/>
    </row>
    <row r="288" spans="1:7" ht="12">
      <c r="A288" s="128"/>
      <c r="B288" s="128"/>
      <c r="C288" s="128"/>
      <c r="D288" s="128"/>
      <c r="E288" s="128"/>
      <c r="F288" s="128"/>
      <c r="G288" s="128"/>
    </row>
    <row r="289" spans="1:7" ht="12">
      <c r="A289" s="128"/>
      <c r="B289" s="128"/>
      <c r="C289" s="128"/>
      <c r="D289" s="128"/>
      <c r="E289" s="128"/>
      <c r="F289" s="128"/>
      <c r="G289" s="128"/>
    </row>
    <row r="290" spans="1:7" ht="12">
      <c r="A290" s="128"/>
      <c r="B290" s="128"/>
      <c r="C290" s="128"/>
      <c r="D290" s="128"/>
      <c r="E290" s="128"/>
      <c r="F290" s="128"/>
      <c r="G290" s="128"/>
    </row>
    <row r="291" spans="1:7" ht="12">
      <c r="A291" s="128"/>
      <c r="B291" s="128"/>
      <c r="C291" s="128"/>
      <c r="D291" s="128"/>
      <c r="E291" s="128"/>
      <c r="F291" s="128"/>
      <c r="G291" s="128"/>
    </row>
    <row r="292" spans="1:7" ht="12">
      <c r="A292" s="128"/>
      <c r="B292" s="128"/>
      <c r="C292" s="128"/>
      <c r="D292" s="128"/>
      <c r="E292" s="128"/>
      <c r="F292" s="128"/>
      <c r="G292" s="128"/>
    </row>
    <row r="293" spans="1:7" ht="12">
      <c r="A293" s="128"/>
      <c r="B293" s="128"/>
      <c r="C293" s="128"/>
      <c r="D293" s="128"/>
      <c r="E293" s="128"/>
      <c r="F293" s="128"/>
      <c r="G293" s="128"/>
    </row>
    <row r="294" spans="1:7" ht="12">
      <c r="A294" s="128"/>
      <c r="B294" s="128"/>
      <c r="C294" s="128"/>
      <c r="D294" s="128"/>
      <c r="E294" s="128"/>
      <c r="F294" s="128"/>
      <c r="G294" s="128"/>
    </row>
    <row r="295" spans="1:7" ht="12">
      <c r="A295" s="128"/>
      <c r="B295" s="128"/>
      <c r="C295" s="128"/>
      <c r="D295" s="128"/>
      <c r="E295" s="128"/>
      <c r="F295" s="128"/>
      <c r="G295" s="128"/>
    </row>
    <row r="296" spans="1:7" ht="12">
      <c r="A296" s="128"/>
      <c r="B296" s="128"/>
      <c r="C296" s="128"/>
      <c r="D296" s="128"/>
      <c r="E296" s="128"/>
      <c r="F296" s="128"/>
      <c r="G296" s="128"/>
    </row>
    <row r="297" spans="1:7" ht="12">
      <c r="A297" s="128"/>
      <c r="B297" s="128"/>
      <c r="C297" s="128"/>
      <c r="D297" s="128"/>
      <c r="E297" s="128"/>
      <c r="F297" s="128"/>
      <c r="G297" s="128"/>
    </row>
    <row r="298" spans="1:7" ht="12">
      <c r="A298" s="128"/>
      <c r="B298" s="128"/>
      <c r="C298" s="128"/>
      <c r="D298" s="128"/>
      <c r="E298" s="128"/>
      <c r="F298" s="128"/>
      <c r="G298" s="128"/>
    </row>
    <row r="299" spans="1:7" ht="12">
      <c r="A299" s="128"/>
      <c r="B299" s="128"/>
      <c r="C299" s="128"/>
      <c r="D299" s="128"/>
      <c r="E299" s="128"/>
      <c r="F299" s="128"/>
      <c r="G299" s="128"/>
    </row>
    <row r="300" spans="1:7" ht="12">
      <c r="A300" s="128"/>
      <c r="B300" s="128"/>
      <c r="C300" s="128"/>
      <c r="D300" s="128"/>
      <c r="E300" s="128"/>
      <c r="F300" s="128"/>
      <c r="G300" s="128"/>
    </row>
    <row r="301" spans="1:7" ht="12">
      <c r="A301" s="128"/>
      <c r="B301" s="128"/>
      <c r="C301" s="128"/>
      <c r="D301" s="128"/>
      <c r="E301" s="128"/>
      <c r="F301" s="128"/>
      <c r="G301" s="128"/>
    </row>
    <row r="302" spans="1:7" ht="12">
      <c r="A302" s="128"/>
      <c r="B302" s="128"/>
      <c r="C302" s="128"/>
      <c r="D302" s="128"/>
      <c r="E302" s="128"/>
      <c r="F302" s="128"/>
      <c r="G302" s="128"/>
    </row>
    <row r="303" spans="1:7" ht="12">
      <c r="A303" s="128"/>
      <c r="B303" s="128"/>
      <c r="C303" s="128"/>
      <c r="D303" s="128"/>
      <c r="E303" s="128"/>
      <c r="F303" s="128"/>
      <c r="G303" s="128"/>
    </row>
    <row r="304" spans="1:7" ht="12">
      <c r="A304" s="128"/>
      <c r="B304" s="128"/>
      <c r="C304" s="128"/>
      <c r="D304" s="128"/>
      <c r="E304" s="128"/>
      <c r="F304" s="128"/>
      <c r="G304" s="128"/>
    </row>
    <row r="305" spans="1:7" ht="12">
      <c r="A305" s="128"/>
      <c r="B305" s="128"/>
      <c r="C305" s="128"/>
      <c r="D305" s="128"/>
      <c r="E305" s="128"/>
      <c r="F305" s="128"/>
      <c r="G305" s="128"/>
    </row>
    <row r="306" spans="1:7" ht="12">
      <c r="A306" s="128"/>
      <c r="B306" s="128"/>
      <c r="C306" s="128"/>
      <c r="D306" s="128"/>
      <c r="E306" s="128"/>
      <c r="F306" s="128"/>
      <c r="G306" s="128"/>
    </row>
    <row r="307" spans="1:7" ht="12">
      <c r="A307" s="128"/>
      <c r="B307" s="128"/>
      <c r="C307" s="128"/>
      <c r="D307" s="128"/>
      <c r="E307" s="128"/>
      <c r="F307" s="128"/>
      <c r="G307" s="128"/>
    </row>
    <row r="308" spans="1:7" ht="12">
      <c r="A308" s="128"/>
      <c r="B308" s="128"/>
      <c r="C308" s="128"/>
      <c r="D308" s="128"/>
      <c r="E308" s="128"/>
      <c r="F308" s="128"/>
      <c r="G308" s="128"/>
    </row>
    <row r="309" spans="1:7" ht="12">
      <c r="A309" s="128"/>
      <c r="B309" s="128"/>
      <c r="C309" s="128"/>
      <c r="D309" s="128"/>
      <c r="E309" s="128"/>
      <c r="F309" s="128"/>
      <c r="G309" s="128"/>
    </row>
    <row r="310" spans="1:7" ht="12">
      <c r="A310" s="128"/>
      <c r="B310" s="128"/>
      <c r="C310" s="128"/>
      <c r="D310" s="128"/>
      <c r="E310" s="128"/>
      <c r="F310" s="128"/>
      <c r="G310" s="128"/>
    </row>
    <row r="311" spans="1:7" ht="12">
      <c r="A311" s="128"/>
      <c r="B311" s="128"/>
      <c r="C311" s="128"/>
      <c r="D311" s="128"/>
      <c r="E311" s="128"/>
      <c r="F311" s="128"/>
      <c r="G311" s="128"/>
    </row>
    <row r="312" spans="1:7" ht="12">
      <c r="A312" s="128"/>
      <c r="B312" s="128"/>
      <c r="C312" s="128"/>
      <c r="D312" s="128"/>
      <c r="E312" s="128"/>
      <c r="F312" s="128"/>
      <c r="G312" s="128"/>
    </row>
    <row r="313" spans="1:7" ht="12">
      <c r="A313" s="128"/>
      <c r="B313" s="128"/>
      <c r="C313" s="128"/>
      <c r="D313" s="128"/>
      <c r="E313" s="128"/>
      <c r="F313" s="128"/>
      <c r="G313" s="128"/>
    </row>
    <row r="314" spans="1:7" ht="12">
      <c r="A314" s="128"/>
      <c r="B314" s="128"/>
      <c r="C314" s="128"/>
      <c r="D314" s="128"/>
      <c r="E314" s="128"/>
      <c r="F314" s="128"/>
      <c r="G314" s="128"/>
    </row>
    <row r="315" spans="1:7" ht="12">
      <c r="A315" s="128"/>
      <c r="B315" s="128"/>
      <c r="C315" s="128"/>
      <c r="D315" s="128"/>
      <c r="E315" s="128"/>
      <c r="F315" s="128"/>
      <c r="G315" s="128"/>
    </row>
    <row r="316" spans="1:7" ht="12">
      <c r="A316" s="128"/>
      <c r="B316" s="128"/>
      <c r="C316" s="128"/>
      <c r="D316" s="128"/>
      <c r="E316" s="128"/>
      <c r="F316" s="128"/>
      <c r="G316" s="128"/>
    </row>
    <row r="317" spans="1:7" ht="12">
      <c r="A317" s="128"/>
      <c r="B317" s="128"/>
      <c r="C317" s="128"/>
      <c r="D317" s="128"/>
      <c r="E317" s="128"/>
      <c r="F317" s="128"/>
      <c r="G317" s="128"/>
    </row>
    <row r="318" spans="1:7" ht="12">
      <c r="A318" s="128"/>
      <c r="B318" s="128"/>
      <c r="C318" s="128"/>
      <c r="D318" s="128"/>
      <c r="E318" s="128"/>
      <c r="F318" s="128"/>
      <c r="G318" s="128"/>
    </row>
    <row r="319" spans="1:7" ht="12">
      <c r="A319" s="128"/>
      <c r="B319" s="128"/>
      <c r="C319" s="128"/>
      <c r="D319" s="128"/>
      <c r="E319" s="128"/>
      <c r="F319" s="128"/>
      <c r="G319" s="128"/>
    </row>
    <row r="320" spans="1:7" ht="12">
      <c r="A320" s="128"/>
      <c r="B320" s="128"/>
      <c r="C320" s="128"/>
      <c r="D320" s="128"/>
      <c r="E320" s="128"/>
      <c r="F320" s="128"/>
      <c r="G320" s="128"/>
    </row>
    <row r="321" spans="1:7" ht="12">
      <c r="A321" s="128"/>
      <c r="B321" s="128"/>
      <c r="C321" s="128"/>
      <c r="D321" s="128"/>
      <c r="E321" s="128"/>
      <c r="F321" s="128"/>
      <c r="G321" s="128"/>
    </row>
    <row r="322" spans="1:7" ht="12">
      <c r="A322" s="128"/>
      <c r="B322" s="128"/>
      <c r="C322" s="128"/>
      <c r="D322" s="128"/>
      <c r="E322" s="128"/>
      <c r="F322" s="128"/>
      <c r="G322" s="128"/>
    </row>
    <row r="323" spans="1:7" ht="12">
      <c r="A323" s="128"/>
      <c r="B323" s="128"/>
      <c r="C323" s="128"/>
      <c r="D323" s="128"/>
      <c r="E323" s="128"/>
      <c r="F323" s="128"/>
      <c r="G323" s="128"/>
    </row>
    <row r="324" spans="1:7" ht="12">
      <c r="A324" s="128"/>
      <c r="B324" s="128"/>
      <c r="C324" s="128"/>
      <c r="D324" s="128"/>
      <c r="E324" s="128"/>
      <c r="F324" s="128"/>
      <c r="G324" s="128"/>
    </row>
    <row r="325" spans="1:7" ht="12">
      <c r="A325" s="128"/>
      <c r="B325" s="128"/>
      <c r="C325" s="128"/>
      <c r="D325" s="128"/>
      <c r="E325" s="128"/>
      <c r="F325" s="128"/>
      <c r="G325" s="128"/>
    </row>
    <row r="326" spans="1:7" ht="12">
      <c r="A326" s="128"/>
      <c r="B326" s="128"/>
      <c r="C326" s="128"/>
      <c r="D326" s="128"/>
      <c r="E326" s="128"/>
      <c r="F326" s="128"/>
      <c r="G326" s="128"/>
    </row>
    <row r="327" spans="1:7" ht="12">
      <c r="A327" s="128"/>
      <c r="B327" s="128"/>
      <c r="C327" s="128"/>
      <c r="D327" s="128"/>
      <c r="E327" s="128"/>
      <c r="F327" s="128"/>
      <c r="G327" s="128"/>
    </row>
    <row r="328" spans="1:7" ht="12">
      <c r="A328" s="128"/>
      <c r="B328" s="128"/>
      <c r="C328" s="128"/>
      <c r="D328" s="128"/>
      <c r="E328" s="128"/>
      <c r="F328" s="128"/>
      <c r="G328" s="128"/>
    </row>
    <row r="329" spans="1:7" ht="12">
      <c r="A329" s="128"/>
      <c r="B329" s="128"/>
      <c r="C329" s="128"/>
      <c r="D329" s="128"/>
      <c r="E329" s="128"/>
      <c r="F329" s="128"/>
      <c r="G329" s="128"/>
    </row>
    <row r="330" spans="1:7" ht="12">
      <c r="A330" s="128"/>
      <c r="B330" s="128"/>
      <c r="C330" s="128"/>
      <c r="D330" s="128"/>
      <c r="E330" s="128"/>
      <c r="F330" s="128"/>
      <c r="G330" s="128"/>
    </row>
    <row r="331" spans="1:7" ht="12">
      <c r="A331" s="128"/>
      <c r="B331" s="128"/>
      <c r="C331" s="128"/>
      <c r="D331" s="128"/>
      <c r="E331" s="128"/>
      <c r="F331" s="128"/>
      <c r="G331" s="128"/>
    </row>
    <row r="332" spans="1:7" ht="12">
      <c r="A332" s="128"/>
      <c r="B332" s="128"/>
      <c r="C332" s="128"/>
      <c r="D332" s="128"/>
      <c r="E332" s="128"/>
      <c r="F332" s="128"/>
      <c r="G332" s="128"/>
    </row>
    <row r="333" spans="1:7" ht="12">
      <c r="A333" s="128"/>
      <c r="B333" s="128"/>
      <c r="C333" s="128"/>
      <c r="D333" s="128"/>
      <c r="E333" s="128"/>
      <c r="F333" s="128"/>
      <c r="G333" s="128"/>
    </row>
    <row r="334" spans="1:7" ht="12">
      <c r="A334" s="128"/>
      <c r="B334" s="128"/>
      <c r="C334" s="128"/>
      <c r="D334" s="128"/>
      <c r="E334" s="128"/>
      <c r="F334" s="128"/>
      <c r="G334" s="128"/>
    </row>
    <row r="335" spans="1:7" ht="12">
      <c r="A335" s="128"/>
      <c r="B335" s="128"/>
      <c r="C335" s="128"/>
      <c r="D335" s="128"/>
      <c r="E335" s="128"/>
      <c r="F335" s="128"/>
      <c r="G335" s="128"/>
    </row>
    <row r="336" spans="1:7" ht="12">
      <c r="A336" s="128"/>
      <c r="B336" s="128"/>
      <c r="C336" s="128"/>
      <c r="D336" s="128"/>
      <c r="E336" s="128"/>
      <c r="F336" s="128"/>
      <c r="G336" s="128"/>
    </row>
    <row r="337" spans="1:7" ht="12">
      <c r="A337" s="128"/>
      <c r="B337" s="128"/>
      <c r="C337" s="128"/>
      <c r="D337" s="128"/>
      <c r="E337" s="128"/>
      <c r="F337" s="128"/>
      <c r="G337" s="128"/>
    </row>
    <row r="338" spans="1:7" ht="12">
      <c r="A338" s="128"/>
      <c r="B338" s="128"/>
      <c r="C338" s="128"/>
      <c r="D338" s="128"/>
      <c r="E338" s="128"/>
      <c r="F338" s="128"/>
      <c r="G338" s="128"/>
    </row>
    <row r="339" spans="1:7" ht="12">
      <c r="A339" s="128"/>
      <c r="B339" s="128"/>
      <c r="C339" s="128"/>
      <c r="D339" s="128"/>
      <c r="E339" s="128"/>
      <c r="F339" s="128"/>
      <c r="G339" s="128"/>
    </row>
    <row r="340" spans="1:7" ht="12">
      <c r="A340" s="128"/>
      <c r="B340" s="128"/>
      <c r="C340" s="128"/>
      <c r="D340" s="128"/>
      <c r="E340" s="128"/>
      <c r="F340" s="128"/>
      <c r="G340" s="128"/>
    </row>
    <row r="341" spans="1:7" ht="12">
      <c r="A341" s="128"/>
      <c r="B341" s="128"/>
      <c r="C341" s="128"/>
      <c r="D341" s="128"/>
      <c r="E341" s="128"/>
      <c r="F341" s="128"/>
      <c r="G341" s="128"/>
    </row>
    <row r="342" spans="1:7" ht="12">
      <c r="A342" s="128"/>
      <c r="B342" s="128"/>
      <c r="C342" s="128"/>
      <c r="D342" s="128"/>
      <c r="E342" s="128"/>
      <c r="F342" s="128"/>
      <c r="G342" s="128"/>
    </row>
    <row r="343" spans="1:7" ht="12">
      <c r="A343" s="128"/>
      <c r="B343" s="128"/>
      <c r="C343" s="128"/>
      <c r="D343" s="128"/>
      <c r="E343" s="128"/>
      <c r="F343" s="128"/>
      <c r="G343" s="128"/>
    </row>
    <row r="344" spans="1:7" ht="12">
      <c r="A344" s="128"/>
      <c r="B344" s="128"/>
      <c r="C344" s="128"/>
      <c r="D344" s="128"/>
      <c r="E344" s="128"/>
      <c r="F344" s="128"/>
      <c r="G344" s="128"/>
    </row>
    <row r="345" spans="1:7" ht="12">
      <c r="A345" s="128"/>
      <c r="B345" s="128"/>
      <c r="C345" s="128"/>
      <c r="D345" s="128"/>
      <c r="E345" s="128"/>
      <c r="F345" s="128"/>
      <c r="G345" s="128"/>
    </row>
    <row r="346" spans="1:7" ht="12">
      <c r="A346" s="128"/>
      <c r="B346" s="128"/>
      <c r="C346" s="128"/>
      <c r="D346" s="128"/>
      <c r="E346" s="128"/>
      <c r="F346" s="128"/>
      <c r="G346" s="128"/>
    </row>
    <row r="347" spans="1:7" ht="12">
      <c r="A347" s="128"/>
      <c r="B347" s="128"/>
      <c r="C347" s="128"/>
      <c r="D347" s="128"/>
      <c r="E347" s="128"/>
      <c r="F347" s="128"/>
      <c r="G347" s="128"/>
    </row>
    <row r="348" spans="1:7" ht="12">
      <c r="A348" s="128"/>
      <c r="B348" s="128"/>
      <c r="C348" s="128"/>
      <c r="D348" s="128"/>
      <c r="E348" s="128"/>
      <c r="F348" s="128"/>
      <c r="G348" s="128"/>
    </row>
    <row r="349" spans="1:7" ht="12">
      <c r="A349" s="128"/>
      <c r="B349" s="128"/>
      <c r="C349" s="128"/>
      <c r="D349" s="128"/>
      <c r="E349" s="128"/>
      <c r="F349" s="128"/>
      <c r="G349" s="128"/>
    </row>
    <row r="350" spans="1:7" ht="12">
      <c r="A350" s="128"/>
      <c r="B350" s="128"/>
      <c r="C350" s="128"/>
      <c r="D350" s="128"/>
      <c r="E350" s="128"/>
      <c r="F350" s="128"/>
      <c r="G350" s="128"/>
    </row>
    <row r="351" spans="1:7" ht="12">
      <c r="A351" s="128"/>
      <c r="B351" s="128"/>
      <c r="C351" s="128"/>
      <c r="D351" s="128"/>
      <c r="E351" s="128"/>
      <c r="F351" s="128"/>
      <c r="G351" s="128"/>
    </row>
    <row r="352" spans="1:7" ht="12">
      <c r="A352" s="128"/>
      <c r="B352" s="128"/>
      <c r="C352" s="128"/>
      <c r="D352" s="128"/>
      <c r="E352" s="128"/>
      <c r="F352" s="128"/>
      <c r="G352" s="128"/>
    </row>
    <row r="353" spans="1:7" ht="12">
      <c r="A353" s="128"/>
      <c r="B353" s="128"/>
      <c r="C353" s="128"/>
      <c r="D353" s="128"/>
      <c r="E353" s="128"/>
      <c r="F353" s="128"/>
      <c r="G353" s="128"/>
    </row>
    <row r="354" spans="1:7" ht="12">
      <c r="A354" s="128"/>
      <c r="B354" s="128"/>
      <c r="C354" s="128"/>
      <c r="D354" s="128"/>
      <c r="E354" s="128"/>
      <c r="F354" s="128"/>
      <c r="G354" s="128"/>
    </row>
    <row r="355" spans="1:7" ht="12">
      <c r="A355" s="128"/>
      <c r="B355" s="128"/>
      <c r="C355" s="128"/>
      <c r="D355" s="128"/>
      <c r="E355" s="128"/>
      <c r="F355" s="128"/>
      <c r="G355" s="128"/>
    </row>
    <row r="356" spans="1:7" ht="12">
      <c r="A356" s="128"/>
      <c r="B356" s="128"/>
      <c r="C356" s="128"/>
      <c r="D356" s="128"/>
      <c r="E356" s="128"/>
      <c r="F356" s="128"/>
      <c r="G356" s="128"/>
    </row>
    <row r="357" spans="1:7" ht="12">
      <c r="A357" s="128"/>
      <c r="B357" s="128"/>
      <c r="C357" s="128"/>
      <c r="D357" s="128"/>
      <c r="E357" s="128"/>
      <c r="F357" s="128"/>
      <c r="G357" s="128"/>
    </row>
    <row r="358" spans="1:7" ht="12">
      <c r="A358" s="128"/>
      <c r="B358" s="128"/>
      <c r="C358" s="128"/>
      <c r="D358" s="128"/>
      <c r="E358" s="128"/>
      <c r="F358" s="128"/>
      <c r="G358" s="128"/>
    </row>
    <row r="359" spans="1:7" ht="12">
      <c r="A359" s="128"/>
      <c r="B359" s="128"/>
      <c r="C359" s="128"/>
      <c r="D359" s="128"/>
      <c r="E359" s="128"/>
      <c r="F359" s="128"/>
      <c r="G359" s="128"/>
    </row>
    <row r="360" spans="1:7" ht="12">
      <c r="A360" s="128"/>
      <c r="B360" s="128"/>
      <c r="C360" s="128"/>
      <c r="D360" s="128"/>
      <c r="E360" s="128"/>
      <c r="F360" s="128"/>
      <c r="G360" s="128"/>
    </row>
    <row r="361" spans="1:7" ht="12">
      <c r="A361" s="128"/>
      <c r="B361" s="128"/>
      <c r="C361" s="128"/>
      <c r="D361" s="128"/>
      <c r="E361" s="128"/>
      <c r="F361" s="128"/>
      <c r="G361" s="128"/>
    </row>
    <row r="362" spans="1:7" ht="12">
      <c r="A362" s="128"/>
      <c r="B362" s="128"/>
      <c r="C362" s="128"/>
      <c r="D362" s="128"/>
      <c r="E362" s="128"/>
      <c r="F362" s="128"/>
      <c r="G362" s="128"/>
    </row>
    <row r="363" spans="1:7" ht="12">
      <c r="A363" s="128"/>
      <c r="B363" s="128"/>
      <c r="C363" s="128"/>
      <c r="D363" s="128"/>
      <c r="E363" s="128"/>
      <c r="F363" s="128"/>
      <c r="G363" s="128"/>
    </row>
    <row r="364" spans="1:7" ht="12">
      <c r="A364" s="128"/>
      <c r="B364" s="128"/>
      <c r="C364" s="128"/>
      <c r="D364" s="128"/>
      <c r="E364" s="128"/>
      <c r="F364" s="128"/>
      <c r="G364" s="128"/>
    </row>
    <row r="365" spans="1:7" ht="12">
      <c r="A365" s="128"/>
      <c r="B365" s="128"/>
      <c r="C365" s="128"/>
      <c r="D365" s="128"/>
      <c r="E365" s="128"/>
      <c r="F365" s="128"/>
      <c r="G365" s="128"/>
    </row>
    <row r="366" spans="1:7" ht="12">
      <c r="A366" s="128"/>
      <c r="B366" s="128"/>
      <c r="C366" s="128"/>
      <c r="D366" s="128"/>
      <c r="E366" s="128"/>
      <c r="F366" s="128"/>
      <c r="G366" s="128"/>
    </row>
    <row r="367" spans="1:7" ht="12">
      <c r="A367" s="128"/>
      <c r="B367" s="128"/>
      <c r="C367" s="128"/>
      <c r="D367" s="128"/>
      <c r="E367" s="128"/>
      <c r="F367" s="128"/>
      <c r="G367" s="128"/>
    </row>
    <row r="368" spans="1:7" ht="12">
      <c r="A368" s="128"/>
      <c r="B368" s="128"/>
      <c r="C368" s="128"/>
      <c r="D368" s="128"/>
      <c r="E368" s="128"/>
      <c r="F368" s="128"/>
      <c r="G368" s="128"/>
    </row>
    <row r="369" spans="1:7" ht="12">
      <c r="A369" s="128"/>
      <c r="B369" s="128"/>
      <c r="C369" s="128"/>
      <c r="D369" s="128"/>
      <c r="E369" s="128"/>
      <c r="F369" s="128"/>
      <c r="G369" s="128"/>
    </row>
    <row r="370" spans="1:7" ht="12">
      <c r="A370" s="128"/>
      <c r="B370" s="128"/>
      <c r="C370" s="128"/>
      <c r="D370" s="128"/>
      <c r="E370" s="128"/>
      <c r="F370" s="128"/>
      <c r="G370" s="128"/>
    </row>
    <row r="371" spans="1:7" ht="12">
      <c r="A371" s="128"/>
      <c r="B371" s="128"/>
      <c r="C371" s="128"/>
      <c r="D371" s="128"/>
      <c r="E371" s="128"/>
      <c r="F371" s="128"/>
      <c r="G371" s="128"/>
    </row>
    <row r="372" spans="1:7" ht="12">
      <c r="A372" s="128"/>
      <c r="B372" s="128"/>
      <c r="C372" s="128"/>
      <c r="D372" s="128"/>
      <c r="E372" s="128"/>
      <c r="F372" s="128"/>
      <c r="G372" s="128"/>
    </row>
    <row r="373" spans="1:7" ht="12">
      <c r="A373" s="128"/>
      <c r="B373" s="128"/>
      <c r="C373" s="128"/>
      <c r="D373" s="128"/>
      <c r="E373" s="128"/>
      <c r="F373" s="128"/>
      <c r="G373" s="128"/>
    </row>
    <row r="374" spans="1:7" ht="12">
      <c r="A374" s="128"/>
      <c r="B374" s="128"/>
      <c r="C374" s="128"/>
      <c r="D374" s="128"/>
      <c r="E374" s="128"/>
      <c r="F374" s="128"/>
      <c r="G374" s="128"/>
    </row>
    <row r="375" spans="1:7" ht="12">
      <c r="A375" s="128"/>
      <c r="B375" s="128"/>
      <c r="C375" s="128"/>
      <c r="D375" s="128"/>
      <c r="E375" s="128"/>
      <c r="F375" s="128"/>
      <c r="G375" s="128"/>
    </row>
    <row r="376" spans="1:7" ht="12">
      <c r="A376" s="128"/>
      <c r="B376" s="128"/>
      <c r="C376" s="128"/>
      <c r="D376" s="128"/>
      <c r="E376" s="128"/>
      <c r="F376" s="128"/>
      <c r="G376" s="128"/>
    </row>
    <row r="377" spans="1:7" ht="12">
      <c r="A377" s="128"/>
      <c r="B377" s="128"/>
      <c r="C377" s="128"/>
      <c r="D377" s="128"/>
      <c r="E377" s="128"/>
      <c r="F377" s="128"/>
      <c r="G377" s="128"/>
    </row>
    <row r="378" spans="1:7" ht="12">
      <c r="A378" s="128"/>
      <c r="B378" s="128"/>
      <c r="C378" s="128"/>
      <c r="D378" s="128"/>
      <c r="E378" s="128"/>
      <c r="F378" s="128"/>
      <c r="G378" s="128"/>
    </row>
    <row r="379" spans="1:7" ht="12">
      <c r="A379" s="128"/>
      <c r="B379" s="128"/>
      <c r="C379" s="128"/>
      <c r="D379" s="128"/>
      <c r="E379" s="128"/>
      <c r="F379" s="128"/>
      <c r="G379" s="128"/>
    </row>
    <row r="380" spans="1:7" ht="12">
      <c r="A380" s="128"/>
      <c r="B380" s="128"/>
      <c r="C380" s="128"/>
      <c r="D380" s="128"/>
      <c r="E380" s="128"/>
      <c r="F380" s="128"/>
      <c r="G380" s="128"/>
    </row>
    <row r="381" spans="1:7" ht="12">
      <c r="A381" s="128"/>
      <c r="B381" s="128"/>
      <c r="C381" s="128"/>
      <c r="D381" s="128"/>
      <c r="E381" s="128"/>
      <c r="F381" s="128"/>
      <c r="G381" s="128"/>
    </row>
    <row r="382" spans="1:7" ht="12">
      <c r="A382" s="128"/>
      <c r="B382" s="128"/>
      <c r="C382" s="128"/>
      <c r="D382" s="128"/>
      <c r="E382" s="128"/>
      <c r="F382" s="128"/>
      <c r="G382" s="128"/>
    </row>
    <row r="383" spans="1:7" ht="12">
      <c r="A383" s="128"/>
      <c r="B383" s="128"/>
      <c r="C383" s="128"/>
      <c r="D383" s="128"/>
      <c r="E383" s="128"/>
      <c r="F383" s="128"/>
      <c r="G383" s="128"/>
    </row>
    <row r="384" spans="1:7" ht="12">
      <c r="A384" s="128"/>
      <c r="B384" s="128"/>
      <c r="C384" s="128"/>
      <c r="D384" s="128"/>
      <c r="E384" s="128"/>
      <c r="F384" s="128"/>
      <c r="G384" s="128"/>
    </row>
    <row r="385" spans="1:7" ht="12">
      <c r="A385" s="128"/>
      <c r="B385" s="128"/>
      <c r="C385" s="128"/>
      <c r="D385" s="128"/>
      <c r="E385" s="128"/>
      <c r="F385" s="128"/>
      <c r="G385" s="128"/>
    </row>
    <row r="386" spans="1:7" ht="12">
      <c r="A386" s="128"/>
      <c r="B386" s="128"/>
      <c r="C386" s="128"/>
      <c r="D386" s="128"/>
      <c r="E386" s="128"/>
      <c r="F386" s="128"/>
      <c r="G386" s="128"/>
    </row>
    <row r="387" spans="1:7" ht="12">
      <c r="A387" s="128"/>
      <c r="B387" s="128"/>
      <c r="C387" s="128"/>
      <c r="D387" s="128"/>
      <c r="E387" s="128"/>
      <c r="F387" s="128"/>
      <c r="G387" s="128"/>
    </row>
    <row r="388" spans="1:7" ht="12">
      <c r="A388" s="128"/>
      <c r="B388" s="128"/>
      <c r="C388" s="128"/>
      <c r="D388" s="128"/>
      <c r="E388" s="128"/>
      <c r="F388" s="128"/>
      <c r="G388" s="128"/>
    </row>
    <row r="389" spans="1:7" ht="12">
      <c r="A389" s="128"/>
      <c r="B389" s="128"/>
      <c r="C389" s="128"/>
      <c r="D389" s="128"/>
      <c r="E389" s="128"/>
      <c r="F389" s="128"/>
      <c r="G389" s="128"/>
    </row>
    <row r="390" spans="1:7" ht="12">
      <c r="A390" s="128"/>
      <c r="B390" s="128"/>
      <c r="C390" s="128"/>
      <c r="D390" s="128"/>
      <c r="E390" s="128"/>
      <c r="F390" s="128"/>
      <c r="G390" s="128"/>
    </row>
    <row r="391" spans="1:7" ht="12">
      <c r="A391" s="128"/>
      <c r="B391" s="128"/>
      <c r="C391" s="128"/>
      <c r="D391" s="128"/>
      <c r="E391" s="128"/>
      <c r="F391" s="128"/>
      <c r="G391" s="128"/>
    </row>
    <row r="392" spans="1:7" ht="12">
      <c r="A392" s="128"/>
      <c r="B392" s="128"/>
      <c r="C392" s="128"/>
      <c r="D392" s="128"/>
      <c r="E392" s="128"/>
      <c r="F392" s="128"/>
      <c r="G392" s="128"/>
    </row>
    <row r="393" spans="1:7" ht="12">
      <c r="A393" s="128"/>
      <c r="B393" s="128"/>
      <c r="C393" s="128"/>
      <c r="D393" s="128"/>
      <c r="E393" s="128"/>
      <c r="F393" s="128"/>
      <c r="G393" s="128"/>
    </row>
    <row r="394" spans="1:7" ht="12">
      <c r="A394" s="128"/>
      <c r="B394" s="128"/>
      <c r="C394" s="128"/>
      <c r="D394" s="128"/>
      <c r="E394" s="128"/>
      <c r="F394" s="128"/>
      <c r="G394" s="128"/>
    </row>
    <row r="395" spans="1:7" ht="12">
      <c r="A395" s="128"/>
      <c r="B395" s="128"/>
      <c r="C395" s="128"/>
      <c r="D395" s="128"/>
      <c r="E395" s="128"/>
      <c r="F395" s="128"/>
      <c r="G395" s="128"/>
    </row>
    <row r="396" spans="1:7" ht="12">
      <c r="A396" s="128"/>
      <c r="B396" s="128"/>
      <c r="C396" s="128"/>
      <c r="D396" s="128"/>
      <c r="E396" s="128"/>
      <c r="F396" s="128"/>
      <c r="G396" s="128"/>
    </row>
    <row r="397" spans="1:7" ht="12">
      <c r="A397" s="128"/>
      <c r="B397" s="128"/>
      <c r="C397" s="128"/>
      <c r="D397" s="128"/>
      <c r="E397" s="128"/>
      <c r="F397" s="128"/>
      <c r="G397" s="128"/>
    </row>
    <row r="398" spans="1:7" ht="12">
      <c r="A398" s="128"/>
      <c r="B398" s="128"/>
      <c r="C398" s="128"/>
      <c r="D398" s="128"/>
      <c r="E398" s="128"/>
      <c r="F398" s="128"/>
      <c r="G398" s="128"/>
    </row>
    <row r="399" spans="1:7" ht="12">
      <c r="A399" s="128"/>
      <c r="B399" s="128"/>
      <c r="C399" s="128"/>
      <c r="D399" s="128"/>
      <c r="E399" s="128"/>
      <c r="F399" s="128"/>
      <c r="G399" s="128"/>
    </row>
    <row r="400" spans="1:7" ht="12">
      <c r="A400" s="128"/>
      <c r="B400" s="128"/>
      <c r="C400" s="128"/>
      <c r="D400" s="128"/>
      <c r="E400" s="128"/>
      <c r="F400" s="128"/>
      <c r="G400" s="128"/>
    </row>
    <row r="401" spans="1:7" ht="12">
      <c r="A401" s="128"/>
      <c r="B401" s="128"/>
      <c r="C401" s="128"/>
      <c r="D401" s="128"/>
      <c r="E401" s="128"/>
      <c r="F401" s="128"/>
      <c r="G401" s="128"/>
    </row>
    <row r="402" spans="1:7" ht="12">
      <c r="A402" s="128"/>
      <c r="B402" s="128"/>
      <c r="C402" s="128"/>
      <c r="D402" s="128"/>
      <c r="E402" s="128"/>
      <c r="F402" s="128"/>
      <c r="G402" s="128"/>
    </row>
    <row r="403" spans="1:7" ht="12">
      <c r="A403" s="128"/>
      <c r="B403" s="128"/>
      <c r="C403" s="128"/>
      <c r="D403" s="128"/>
      <c r="E403" s="128"/>
      <c r="F403" s="128"/>
      <c r="G403" s="128"/>
    </row>
    <row r="404" spans="1:7" ht="12">
      <c r="A404" s="128"/>
      <c r="B404" s="128"/>
      <c r="C404" s="128"/>
      <c r="D404" s="128"/>
      <c r="E404" s="128"/>
      <c r="F404" s="128"/>
      <c r="G404" s="128"/>
    </row>
    <row r="405" spans="1:7" ht="12">
      <c r="A405" s="128"/>
      <c r="B405" s="128"/>
      <c r="C405" s="128"/>
      <c r="D405" s="128"/>
      <c r="E405" s="128"/>
      <c r="F405" s="128"/>
      <c r="G405" s="128"/>
    </row>
    <row r="406" spans="1:7" ht="12">
      <c r="A406" s="128"/>
      <c r="B406" s="128"/>
      <c r="C406" s="128"/>
      <c r="D406" s="128"/>
      <c r="E406" s="128"/>
      <c r="F406" s="128"/>
      <c r="G406" s="128"/>
    </row>
    <row r="407" spans="1:7" ht="12">
      <c r="A407" s="128"/>
      <c r="B407" s="128"/>
      <c r="C407" s="128"/>
      <c r="D407" s="128"/>
      <c r="E407" s="128"/>
      <c r="F407" s="128"/>
      <c r="G407" s="128"/>
    </row>
    <row r="408" spans="1:7" ht="12">
      <c r="A408" s="128"/>
      <c r="B408" s="128"/>
      <c r="C408" s="128"/>
      <c r="D408" s="128"/>
      <c r="E408" s="128"/>
      <c r="F408" s="128"/>
      <c r="G408" s="128"/>
    </row>
    <row r="409" spans="1:7" ht="12">
      <c r="A409" s="128"/>
      <c r="B409" s="128"/>
      <c r="C409" s="128"/>
      <c r="D409" s="128"/>
      <c r="E409" s="128"/>
      <c r="F409" s="128"/>
      <c r="G409" s="128"/>
    </row>
    <row r="410" spans="1:7" ht="12">
      <c r="A410" s="128"/>
      <c r="B410" s="128"/>
      <c r="C410" s="128"/>
      <c r="D410" s="128"/>
      <c r="E410" s="128"/>
      <c r="F410" s="128"/>
      <c r="G410" s="128"/>
    </row>
    <row r="411" spans="1:7" ht="12">
      <c r="A411" s="128"/>
      <c r="B411" s="128"/>
      <c r="C411" s="128"/>
      <c r="D411" s="128"/>
      <c r="E411" s="128"/>
      <c r="F411" s="128"/>
      <c r="G411" s="128"/>
    </row>
    <row r="412" spans="1:7" ht="12">
      <c r="A412" s="128"/>
      <c r="B412" s="128"/>
      <c r="C412" s="128"/>
      <c r="D412" s="128"/>
      <c r="E412" s="128"/>
      <c r="F412" s="128"/>
      <c r="G412" s="128"/>
    </row>
    <row r="413" spans="1:7" ht="12">
      <c r="A413" s="128"/>
      <c r="B413" s="128"/>
      <c r="C413" s="128"/>
      <c r="D413" s="128"/>
      <c r="E413" s="128"/>
      <c r="F413" s="128"/>
      <c r="G413" s="128"/>
    </row>
    <row r="414" spans="1:7" ht="12">
      <c r="A414" s="128"/>
      <c r="B414" s="128"/>
      <c r="C414" s="128"/>
      <c r="D414" s="128"/>
      <c r="E414" s="128"/>
      <c r="F414" s="128"/>
      <c r="G414" s="128"/>
    </row>
    <row r="415" spans="1:7" ht="12">
      <c r="A415" s="128"/>
      <c r="B415" s="128"/>
      <c r="C415" s="128"/>
      <c r="D415" s="128"/>
      <c r="E415" s="128"/>
      <c r="F415" s="128"/>
      <c r="G415" s="128"/>
    </row>
    <row r="416" spans="1:7" ht="12">
      <c r="A416" s="128"/>
      <c r="B416" s="128"/>
      <c r="C416" s="128"/>
      <c r="D416" s="128"/>
      <c r="E416" s="128"/>
      <c r="F416" s="128"/>
      <c r="G416" s="128"/>
    </row>
    <row r="417" spans="1:7" ht="12">
      <c r="A417" s="128"/>
      <c r="B417" s="128"/>
      <c r="C417" s="128"/>
      <c r="D417" s="128"/>
      <c r="E417" s="128"/>
      <c r="F417" s="128"/>
      <c r="G417" s="128"/>
    </row>
    <row r="418" spans="1:7" ht="12">
      <c r="A418" s="128"/>
      <c r="B418" s="128"/>
      <c r="C418" s="128"/>
      <c r="D418" s="128"/>
      <c r="E418" s="128"/>
      <c r="F418" s="128"/>
      <c r="G418" s="128"/>
    </row>
    <row r="419" spans="1:7" ht="12">
      <c r="A419" s="128"/>
      <c r="B419" s="128"/>
      <c r="C419" s="128"/>
      <c r="D419" s="128"/>
      <c r="E419" s="128"/>
      <c r="F419" s="128"/>
      <c r="G419" s="128"/>
    </row>
    <row r="420" spans="1:7" ht="12">
      <c r="A420" s="128"/>
      <c r="B420" s="128"/>
      <c r="C420" s="128"/>
      <c r="D420" s="128"/>
      <c r="E420" s="128"/>
      <c r="F420" s="128"/>
      <c r="G420" s="128"/>
    </row>
    <row r="421" spans="1:7" ht="12">
      <c r="A421" s="128"/>
      <c r="B421" s="128"/>
      <c r="C421" s="128"/>
      <c r="D421" s="128"/>
      <c r="E421" s="128"/>
      <c r="F421" s="128"/>
      <c r="G421" s="128"/>
    </row>
    <row r="422" spans="1:7" ht="12">
      <c r="A422" s="128"/>
      <c r="B422" s="128"/>
      <c r="C422" s="128"/>
      <c r="D422" s="128"/>
      <c r="E422" s="128"/>
      <c r="F422" s="128"/>
      <c r="G422" s="128"/>
    </row>
    <row r="423" spans="1:7" ht="12">
      <c r="A423" s="128"/>
      <c r="B423" s="128"/>
      <c r="C423" s="128"/>
      <c r="D423" s="128"/>
      <c r="E423" s="128"/>
      <c r="F423" s="128"/>
      <c r="G423" s="128"/>
    </row>
    <row r="424" spans="1:7" ht="12">
      <c r="A424" s="128"/>
      <c r="B424" s="128"/>
      <c r="C424" s="128"/>
      <c r="D424" s="128"/>
      <c r="E424" s="128"/>
      <c r="F424" s="128"/>
      <c r="G424" s="128"/>
    </row>
    <row r="425" spans="1:7" ht="12">
      <c r="A425" s="128"/>
      <c r="B425" s="128"/>
      <c r="C425" s="128"/>
      <c r="D425" s="128"/>
      <c r="E425" s="128"/>
      <c r="F425" s="128"/>
      <c r="G425" s="128"/>
    </row>
    <row r="426" spans="1:7" ht="12">
      <c r="A426" s="128"/>
      <c r="B426" s="128"/>
      <c r="C426" s="128"/>
      <c r="D426" s="128"/>
      <c r="E426" s="128"/>
      <c r="F426" s="128"/>
      <c r="G426" s="128"/>
    </row>
    <row r="427" spans="1:7" ht="12">
      <c r="A427" s="128"/>
      <c r="B427" s="128"/>
      <c r="C427" s="128"/>
      <c r="D427" s="128"/>
      <c r="E427" s="128"/>
      <c r="F427" s="128"/>
      <c r="G427" s="128"/>
    </row>
    <row r="428" spans="1:7" ht="12">
      <c r="A428" s="128"/>
      <c r="B428" s="128"/>
      <c r="C428" s="128"/>
      <c r="D428" s="128"/>
      <c r="E428" s="128"/>
      <c r="F428" s="128"/>
      <c r="G428" s="128"/>
    </row>
    <row r="429" spans="1:7" ht="12">
      <c r="A429" s="128"/>
      <c r="B429" s="128"/>
      <c r="C429" s="128"/>
      <c r="D429" s="128"/>
      <c r="E429" s="128"/>
      <c r="F429" s="128"/>
      <c r="G429" s="128"/>
    </row>
    <row r="430" spans="1:7" ht="12">
      <c r="A430" s="128"/>
      <c r="B430" s="128"/>
      <c r="C430" s="128"/>
      <c r="D430" s="128"/>
      <c r="E430" s="128"/>
      <c r="F430" s="128"/>
      <c r="G430" s="128"/>
    </row>
    <row r="431" spans="1:7" ht="12">
      <c r="A431" s="128"/>
      <c r="B431" s="128"/>
      <c r="C431" s="128"/>
      <c r="D431" s="128"/>
      <c r="E431" s="128"/>
      <c r="F431" s="128"/>
      <c r="G431" s="128"/>
    </row>
    <row r="432" spans="1:7" ht="12">
      <c r="A432" s="128"/>
      <c r="B432" s="128"/>
      <c r="C432" s="128"/>
      <c r="D432" s="128"/>
      <c r="E432" s="128"/>
      <c r="F432" s="128"/>
      <c r="G432" s="128"/>
    </row>
    <row r="433" spans="1:7" ht="12">
      <c r="A433" s="128"/>
      <c r="B433" s="128"/>
      <c r="C433" s="128"/>
      <c r="D433" s="128"/>
      <c r="E433" s="128"/>
      <c r="F433" s="128"/>
      <c r="G433" s="128"/>
    </row>
    <row r="434" spans="1:7" ht="12">
      <c r="A434" s="128"/>
      <c r="B434" s="128"/>
      <c r="C434" s="128"/>
      <c r="D434" s="128"/>
      <c r="E434" s="128"/>
      <c r="F434" s="128"/>
      <c r="G434" s="128"/>
    </row>
    <row r="435" spans="1:7" ht="12">
      <c r="A435" s="128"/>
      <c r="B435" s="128"/>
      <c r="C435" s="128"/>
      <c r="D435" s="128"/>
      <c r="E435" s="128"/>
      <c r="F435" s="128"/>
      <c r="G435" s="128"/>
    </row>
    <row r="436" spans="1:7" ht="12">
      <c r="A436" s="128"/>
      <c r="B436" s="128"/>
      <c r="C436" s="128"/>
      <c r="D436" s="128"/>
      <c r="E436" s="128"/>
      <c r="F436" s="128"/>
      <c r="G436" s="128"/>
    </row>
    <row r="437" spans="1:7" ht="12">
      <c r="A437" s="128"/>
      <c r="B437" s="128"/>
      <c r="C437" s="128"/>
      <c r="D437" s="128"/>
      <c r="E437" s="128"/>
      <c r="F437" s="128"/>
      <c r="G437" s="128"/>
    </row>
    <row r="438" spans="1:7" ht="12">
      <c r="A438" s="128"/>
      <c r="B438" s="128"/>
      <c r="C438" s="128"/>
      <c r="D438" s="128"/>
      <c r="E438" s="128"/>
      <c r="F438" s="128"/>
      <c r="G438" s="128"/>
    </row>
    <row r="439" spans="1:7" ht="12">
      <c r="A439" s="128"/>
      <c r="B439" s="128"/>
      <c r="C439" s="128"/>
      <c r="D439" s="128"/>
      <c r="E439" s="128"/>
      <c r="F439" s="128"/>
      <c r="G439" s="128"/>
    </row>
    <row r="440" spans="1:7" ht="12">
      <c r="A440" s="128"/>
      <c r="B440" s="128"/>
      <c r="C440" s="128"/>
      <c r="D440" s="128"/>
      <c r="E440" s="128"/>
      <c r="F440" s="128"/>
      <c r="G440" s="128"/>
    </row>
    <row r="441" spans="1:7" ht="12">
      <c r="A441" s="128"/>
      <c r="B441" s="128"/>
      <c r="C441" s="128"/>
      <c r="D441" s="128"/>
      <c r="E441" s="128"/>
      <c r="F441" s="128"/>
      <c r="G441" s="128"/>
    </row>
    <row r="442" spans="1:7" ht="12">
      <c r="A442" s="128"/>
      <c r="B442" s="128"/>
      <c r="C442" s="128"/>
      <c r="D442" s="128"/>
      <c r="E442" s="128"/>
      <c r="F442" s="128"/>
      <c r="G442" s="128"/>
    </row>
    <row r="443" spans="1:7" ht="12">
      <c r="A443" s="128"/>
      <c r="B443" s="128"/>
      <c r="C443" s="128"/>
      <c r="D443" s="128"/>
      <c r="E443" s="128"/>
      <c r="F443" s="128"/>
      <c r="G443" s="128"/>
    </row>
    <row r="444" spans="1:7" ht="12">
      <c r="A444" s="128"/>
      <c r="B444" s="128"/>
      <c r="C444" s="128"/>
      <c r="D444" s="128"/>
      <c r="E444" s="128"/>
      <c r="F444" s="128"/>
      <c r="G444" s="128"/>
    </row>
    <row r="445" spans="1:7" ht="12">
      <c r="A445" s="128"/>
      <c r="B445" s="128"/>
      <c r="C445" s="128"/>
      <c r="D445" s="128"/>
      <c r="E445" s="128"/>
      <c r="F445" s="128"/>
      <c r="G445" s="128"/>
    </row>
    <row r="446" spans="1:7" ht="12">
      <c r="A446" s="128"/>
      <c r="B446" s="128"/>
      <c r="C446" s="128"/>
      <c r="D446" s="128"/>
      <c r="E446" s="128"/>
      <c r="F446" s="128"/>
      <c r="G446" s="128"/>
    </row>
    <row r="447" spans="1:7" ht="12">
      <c r="A447" s="128"/>
      <c r="B447" s="128"/>
      <c r="C447" s="128"/>
      <c r="D447" s="128"/>
      <c r="E447" s="128"/>
      <c r="F447" s="128"/>
      <c r="G447" s="128"/>
    </row>
    <row r="448" spans="1:7" ht="12">
      <c r="A448" s="128"/>
      <c r="B448" s="128"/>
      <c r="C448" s="128"/>
      <c r="D448" s="128"/>
      <c r="E448" s="128"/>
      <c r="F448" s="128"/>
      <c r="G448" s="128"/>
    </row>
    <row r="449" spans="1:7" ht="12">
      <c r="A449" s="128"/>
      <c r="B449" s="128"/>
      <c r="C449" s="128"/>
      <c r="D449" s="128"/>
      <c r="E449" s="128"/>
      <c r="F449" s="128"/>
      <c r="G449" s="128"/>
    </row>
    <row r="450" spans="1:7" ht="12">
      <c r="A450" s="128"/>
      <c r="B450" s="128"/>
      <c r="C450" s="128"/>
      <c r="D450" s="128"/>
      <c r="E450" s="128"/>
      <c r="F450" s="128"/>
      <c r="G450" s="128"/>
    </row>
    <row r="451" spans="1:7" ht="12">
      <c r="A451" s="128"/>
      <c r="B451" s="128"/>
      <c r="C451" s="128"/>
      <c r="D451" s="128"/>
      <c r="E451" s="128"/>
      <c r="F451" s="128"/>
      <c r="G451" s="128"/>
    </row>
    <row r="452" spans="1:7" ht="12">
      <c r="A452" s="128"/>
      <c r="B452" s="128"/>
      <c r="C452" s="128"/>
      <c r="D452" s="128"/>
      <c r="E452" s="128"/>
      <c r="F452" s="128"/>
      <c r="G452" s="128"/>
    </row>
    <row r="453" spans="1:7" ht="12">
      <c r="A453" s="128"/>
      <c r="B453" s="128"/>
      <c r="C453" s="128"/>
      <c r="D453" s="128"/>
      <c r="E453" s="128"/>
      <c r="F453" s="128"/>
      <c r="G453" s="128"/>
    </row>
    <row r="454" spans="1:7" ht="12">
      <c r="A454" s="128"/>
      <c r="B454" s="128"/>
      <c r="C454" s="128"/>
      <c r="D454" s="128"/>
      <c r="E454" s="128"/>
      <c r="F454" s="128"/>
      <c r="G454" s="128"/>
    </row>
    <row r="455" spans="1:7" ht="12">
      <c r="A455" s="128"/>
      <c r="B455" s="128"/>
      <c r="C455" s="128"/>
      <c r="D455" s="128"/>
      <c r="E455" s="128"/>
      <c r="F455" s="128"/>
      <c r="G455" s="128"/>
    </row>
    <row r="456" spans="1:7" ht="12">
      <c r="A456" s="128"/>
      <c r="B456" s="128"/>
      <c r="C456" s="128"/>
      <c r="D456" s="128"/>
      <c r="E456" s="128"/>
      <c r="F456" s="128"/>
      <c r="G456" s="128"/>
    </row>
    <row r="457" spans="1:7" ht="12">
      <c r="A457" s="128"/>
      <c r="B457" s="128"/>
      <c r="C457" s="128"/>
      <c r="D457" s="128"/>
      <c r="E457" s="128"/>
      <c r="F457" s="128"/>
      <c r="G457" s="128"/>
    </row>
    <row r="458" spans="1:7" ht="12">
      <c r="A458" s="128"/>
      <c r="B458" s="128"/>
      <c r="C458" s="128"/>
      <c r="D458" s="128"/>
      <c r="E458" s="128"/>
      <c r="F458" s="128"/>
      <c r="G458" s="128"/>
    </row>
    <row r="459" spans="1:7" ht="12">
      <c r="A459" s="128"/>
      <c r="B459" s="128"/>
      <c r="C459" s="128"/>
      <c r="D459" s="128"/>
      <c r="E459" s="128"/>
      <c r="F459" s="128"/>
      <c r="G459" s="128"/>
    </row>
    <row r="460" spans="1:7" ht="12">
      <c r="A460" s="128"/>
      <c r="B460" s="128"/>
      <c r="C460" s="128"/>
      <c r="D460" s="128"/>
      <c r="E460" s="128"/>
      <c r="F460" s="128"/>
      <c r="G460" s="128"/>
    </row>
    <row r="461" spans="1:7" ht="12">
      <c r="A461" s="128"/>
      <c r="B461" s="128"/>
      <c r="C461" s="128"/>
      <c r="D461" s="128"/>
      <c r="E461" s="128"/>
      <c r="F461" s="128"/>
      <c r="G461" s="128"/>
    </row>
    <row r="462" spans="1:7" ht="12">
      <c r="A462" s="128"/>
      <c r="B462" s="128"/>
      <c r="C462" s="128"/>
      <c r="D462" s="128"/>
      <c r="E462" s="128"/>
      <c r="F462" s="128"/>
      <c r="G462" s="128"/>
    </row>
    <row r="463" spans="1:7" ht="12">
      <c r="A463" s="128"/>
      <c r="B463" s="128"/>
      <c r="C463" s="128"/>
      <c r="D463" s="128"/>
      <c r="E463" s="128"/>
      <c r="F463" s="128"/>
      <c r="G463" s="128"/>
    </row>
    <row r="464" spans="1:7" ht="12">
      <c r="A464" s="128"/>
      <c r="B464" s="128"/>
      <c r="C464" s="128"/>
      <c r="D464" s="128"/>
      <c r="E464" s="128"/>
      <c r="F464" s="128"/>
      <c r="G464" s="128"/>
    </row>
    <row r="465" spans="1:7" ht="12">
      <c r="A465" s="128"/>
      <c r="B465" s="128"/>
      <c r="C465" s="128"/>
      <c r="D465" s="128"/>
      <c r="E465" s="128"/>
      <c r="F465" s="128"/>
      <c r="G465" s="128"/>
    </row>
    <row r="466" spans="1:7" ht="12">
      <c r="A466" s="128"/>
      <c r="B466" s="128"/>
      <c r="C466" s="128"/>
      <c r="D466" s="128"/>
      <c r="E466" s="128"/>
      <c r="F466" s="128"/>
      <c r="G466" s="128"/>
    </row>
    <row r="467" spans="1:7" ht="12">
      <c r="A467" s="128"/>
      <c r="B467" s="128"/>
      <c r="C467" s="128"/>
      <c r="D467" s="128"/>
      <c r="E467" s="128"/>
      <c r="F467" s="128"/>
      <c r="G467" s="128"/>
    </row>
    <row r="468" spans="1:7" ht="12">
      <c r="A468" s="128"/>
      <c r="B468" s="128"/>
      <c r="C468" s="128"/>
      <c r="D468" s="128"/>
      <c r="E468" s="128"/>
      <c r="F468" s="128"/>
      <c r="G468" s="128"/>
    </row>
    <row r="469" spans="1:7" ht="12">
      <c r="A469" s="128"/>
      <c r="B469" s="128"/>
      <c r="C469" s="128"/>
      <c r="D469" s="128"/>
      <c r="E469" s="128"/>
      <c r="F469" s="128"/>
      <c r="G469" s="128"/>
    </row>
    <row r="470" spans="1:7" ht="12">
      <c r="A470" s="128"/>
      <c r="B470" s="128"/>
      <c r="C470" s="128"/>
      <c r="D470" s="128"/>
      <c r="E470" s="128"/>
      <c r="F470" s="128"/>
      <c r="G470" s="128"/>
    </row>
    <row r="471" spans="1:7" ht="12">
      <c r="A471" s="128"/>
      <c r="B471" s="128"/>
      <c r="C471" s="128"/>
      <c r="D471" s="128"/>
      <c r="E471" s="128"/>
      <c r="F471" s="128"/>
      <c r="G471" s="128"/>
    </row>
    <row r="472" spans="1:7" ht="12">
      <c r="A472" s="128"/>
      <c r="B472" s="128"/>
      <c r="C472" s="128"/>
      <c r="D472" s="128"/>
      <c r="E472" s="128"/>
      <c r="F472" s="128"/>
      <c r="G472" s="128"/>
    </row>
    <row r="473" spans="1:7" ht="12">
      <c r="A473" s="128"/>
      <c r="B473" s="128"/>
      <c r="C473" s="128"/>
      <c r="D473" s="128"/>
      <c r="E473" s="128"/>
      <c r="F473" s="128"/>
      <c r="G473" s="128"/>
    </row>
    <row r="474" spans="1:7" ht="12">
      <c r="A474" s="128"/>
      <c r="B474" s="128"/>
      <c r="C474" s="128"/>
      <c r="D474" s="128"/>
      <c r="E474" s="128"/>
      <c r="F474" s="128"/>
      <c r="G474" s="128"/>
    </row>
    <row r="475" spans="1:7" ht="12">
      <c r="A475" s="128"/>
      <c r="B475" s="128"/>
      <c r="C475" s="128"/>
      <c r="D475" s="128"/>
      <c r="E475" s="128"/>
      <c r="F475" s="128"/>
      <c r="G475" s="128"/>
    </row>
    <row r="476" spans="1:7" ht="12">
      <c r="A476" s="128"/>
      <c r="B476" s="128"/>
      <c r="C476" s="128"/>
      <c r="D476" s="128"/>
      <c r="E476" s="128"/>
      <c r="F476" s="128"/>
      <c r="G476" s="128"/>
    </row>
    <row r="477" spans="1:7" ht="12">
      <c r="A477" s="128"/>
      <c r="B477" s="128"/>
      <c r="C477" s="128"/>
      <c r="D477" s="128"/>
      <c r="E477" s="128"/>
      <c r="F477" s="128"/>
      <c r="G477" s="128"/>
    </row>
    <row r="478" spans="1:7" ht="12">
      <c r="A478" s="128"/>
      <c r="B478" s="128"/>
      <c r="C478" s="128"/>
      <c r="D478" s="128"/>
      <c r="E478" s="128"/>
      <c r="F478" s="128"/>
      <c r="G478" s="128"/>
    </row>
    <row r="479" spans="1:7" ht="12">
      <c r="A479" s="128"/>
      <c r="B479" s="128"/>
      <c r="C479" s="128"/>
      <c r="D479" s="128"/>
      <c r="E479" s="128"/>
      <c r="F479" s="128"/>
      <c r="G479" s="128"/>
    </row>
    <row r="480" spans="1:7" ht="12">
      <c r="A480" s="128"/>
      <c r="B480" s="128"/>
      <c r="C480" s="128"/>
      <c r="D480" s="128"/>
      <c r="E480" s="128"/>
      <c r="F480" s="128"/>
      <c r="G480" s="128"/>
    </row>
    <row r="481" spans="1:7" ht="12">
      <c r="A481" s="128"/>
      <c r="B481" s="128"/>
      <c r="C481" s="128"/>
      <c r="D481" s="128"/>
      <c r="E481" s="128"/>
      <c r="F481" s="128"/>
      <c r="G481" s="128"/>
    </row>
    <row r="482" spans="1:7" ht="12">
      <c r="A482" s="128"/>
      <c r="B482" s="128"/>
      <c r="C482" s="128"/>
      <c r="D482" s="128"/>
      <c r="E482" s="128"/>
      <c r="F482" s="128"/>
      <c r="G482" s="128"/>
    </row>
    <row r="483" spans="1:7" ht="12">
      <c r="A483" s="128"/>
      <c r="B483" s="128"/>
      <c r="C483" s="128"/>
      <c r="D483" s="128"/>
      <c r="E483" s="128"/>
      <c r="F483" s="128"/>
      <c r="G483" s="128"/>
    </row>
    <row r="484" spans="1:7" ht="12">
      <c r="A484" s="128"/>
      <c r="B484" s="128"/>
      <c r="C484" s="128"/>
      <c r="D484" s="128"/>
      <c r="E484" s="128"/>
      <c r="F484" s="128"/>
      <c r="G484" s="128"/>
    </row>
    <row r="485" spans="1:7" ht="12">
      <c r="A485" s="128"/>
      <c r="B485" s="128"/>
      <c r="C485" s="128"/>
      <c r="D485" s="128"/>
      <c r="E485" s="128"/>
      <c r="F485" s="128"/>
      <c r="G485" s="128"/>
    </row>
    <row r="486" spans="1:7" ht="12">
      <c r="A486" s="128"/>
      <c r="B486" s="128"/>
      <c r="C486" s="128"/>
      <c r="D486" s="128"/>
      <c r="E486" s="128"/>
      <c r="F486" s="128"/>
      <c r="G486" s="128"/>
    </row>
    <row r="487" spans="1:7" ht="12">
      <c r="A487" s="128"/>
      <c r="B487" s="128"/>
      <c r="C487" s="128"/>
      <c r="D487" s="128"/>
      <c r="E487" s="128"/>
      <c r="F487" s="128"/>
      <c r="G487" s="128"/>
    </row>
    <row r="488" spans="1:7" ht="12">
      <c r="A488" s="128"/>
      <c r="B488" s="128"/>
      <c r="C488" s="128"/>
      <c r="D488" s="128"/>
      <c r="E488" s="128"/>
      <c r="F488" s="128"/>
      <c r="G488" s="128"/>
    </row>
    <row r="489" spans="1:7" ht="12">
      <c r="A489" s="128"/>
      <c r="B489" s="128"/>
      <c r="C489" s="128"/>
      <c r="D489" s="128"/>
      <c r="E489" s="128"/>
      <c r="F489" s="128"/>
      <c r="G489" s="128"/>
    </row>
    <row r="490" spans="1:7" ht="12">
      <c r="A490" s="128"/>
      <c r="B490" s="128"/>
      <c r="C490" s="128"/>
      <c r="D490" s="128"/>
      <c r="E490" s="128"/>
      <c r="F490" s="128"/>
      <c r="G490" s="128"/>
    </row>
    <row r="491" spans="1:7" ht="12">
      <c r="A491" s="128"/>
      <c r="B491" s="128"/>
      <c r="C491" s="128"/>
      <c r="D491" s="128"/>
      <c r="E491" s="128"/>
      <c r="F491" s="128"/>
      <c r="G491" s="128"/>
    </row>
    <row r="492" spans="1:7" ht="12">
      <c r="A492" s="128"/>
      <c r="B492" s="128"/>
      <c r="C492" s="128"/>
      <c r="D492" s="128"/>
      <c r="E492" s="128"/>
      <c r="F492" s="128"/>
      <c r="G492" s="128"/>
    </row>
    <row r="493" spans="1:7" ht="12">
      <c r="A493" s="128"/>
      <c r="B493" s="128"/>
      <c r="C493" s="128"/>
      <c r="D493" s="128"/>
      <c r="E493" s="128"/>
      <c r="F493" s="128"/>
      <c r="G493" s="128"/>
    </row>
    <row r="494" spans="1:7" ht="12">
      <c r="A494" s="128"/>
      <c r="B494" s="128"/>
      <c r="C494" s="128"/>
      <c r="D494" s="128"/>
      <c r="E494" s="128"/>
      <c r="F494" s="128"/>
      <c r="G494" s="128"/>
    </row>
    <row r="495" spans="1:7" ht="12">
      <c r="A495" s="128"/>
      <c r="B495" s="128"/>
      <c r="C495" s="128"/>
      <c r="D495" s="128"/>
      <c r="E495" s="128"/>
      <c r="F495" s="128"/>
      <c r="G495" s="128"/>
    </row>
    <row r="496" spans="1:7" ht="12">
      <c r="A496" s="128"/>
      <c r="B496" s="128"/>
      <c r="C496" s="128"/>
      <c r="D496" s="128"/>
      <c r="E496" s="128"/>
      <c r="F496" s="128"/>
      <c r="G496" s="128"/>
    </row>
    <row r="497" spans="1:7" ht="12">
      <c r="A497" s="128"/>
      <c r="B497" s="128"/>
      <c r="C497" s="128"/>
      <c r="D497" s="128"/>
      <c r="E497" s="128"/>
      <c r="F497" s="128"/>
      <c r="G497" s="128"/>
    </row>
    <row r="498" spans="1:7" ht="12">
      <c r="A498" s="128"/>
      <c r="B498" s="128"/>
      <c r="C498" s="128"/>
      <c r="D498" s="128"/>
      <c r="E498" s="128"/>
      <c r="F498" s="128"/>
      <c r="G498" s="128"/>
    </row>
    <row r="499" spans="1:7" ht="12">
      <c r="A499" s="128"/>
      <c r="B499" s="128"/>
      <c r="C499" s="128"/>
      <c r="D499" s="128"/>
      <c r="E499" s="128"/>
      <c r="F499" s="128"/>
      <c r="G499" s="128"/>
    </row>
    <row r="500" spans="1:7" ht="12">
      <c r="A500" s="128"/>
      <c r="B500" s="128"/>
      <c r="C500" s="128"/>
      <c r="D500" s="128"/>
      <c r="E500" s="128"/>
      <c r="F500" s="128"/>
      <c r="G500" s="128"/>
    </row>
    <row r="501" spans="1:7" ht="12">
      <c r="A501" s="128"/>
      <c r="B501" s="128"/>
      <c r="C501" s="128"/>
      <c r="D501" s="128"/>
      <c r="E501" s="128"/>
      <c r="F501" s="128"/>
      <c r="G501" s="128"/>
    </row>
    <row r="502" spans="1:7" ht="12">
      <c r="A502" s="128"/>
      <c r="B502" s="128"/>
      <c r="C502" s="128"/>
      <c r="D502" s="128"/>
      <c r="E502" s="128"/>
      <c r="F502" s="128"/>
      <c r="G502" s="128"/>
    </row>
    <row r="503" spans="1:7" ht="12">
      <c r="A503" s="128"/>
      <c r="B503" s="128"/>
      <c r="C503" s="128"/>
      <c r="D503" s="128"/>
      <c r="E503" s="128"/>
      <c r="F503" s="128"/>
      <c r="G503" s="128"/>
    </row>
    <row r="504" spans="1:7" ht="12">
      <c r="A504" s="128"/>
      <c r="B504" s="128"/>
      <c r="C504" s="128"/>
      <c r="D504" s="128"/>
      <c r="E504" s="128"/>
      <c r="F504" s="128"/>
      <c r="G504" s="128"/>
    </row>
    <row r="505" spans="1:7" ht="12">
      <c r="A505" s="128"/>
      <c r="B505" s="128"/>
      <c r="C505" s="128"/>
      <c r="D505" s="128"/>
      <c r="E505" s="128"/>
      <c r="F505" s="128"/>
      <c r="G505" s="128"/>
    </row>
    <row r="506" spans="1:7" ht="12">
      <c r="A506" s="128"/>
      <c r="B506" s="128"/>
      <c r="C506" s="128"/>
      <c r="D506" s="128"/>
      <c r="E506" s="128"/>
      <c r="F506" s="128"/>
      <c r="G506" s="128"/>
    </row>
    <row r="507" spans="1:7" ht="12">
      <c r="A507" s="128"/>
      <c r="B507" s="128"/>
      <c r="C507" s="128"/>
      <c r="D507" s="128"/>
      <c r="E507" s="128"/>
      <c r="F507" s="128"/>
      <c r="G507" s="128"/>
    </row>
    <row r="508" spans="1:7" ht="12">
      <c r="A508" s="128"/>
      <c r="B508" s="128"/>
      <c r="C508" s="128"/>
      <c r="D508" s="128"/>
      <c r="E508" s="128"/>
      <c r="F508" s="128"/>
      <c r="G508" s="128"/>
    </row>
    <row r="509" spans="1:7" ht="12">
      <c r="A509" s="128"/>
      <c r="B509" s="128"/>
      <c r="C509" s="128"/>
      <c r="D509" s="128"/>
      <c r="E509" s="128"/>
      <c r="F509" s="128"/>
      <c r="G509" s="128"/>
    </row>
    <row r="510" spans="1:7" ht="12">
      <c r="A510" s="128"/>
      <c r="B510" s="128"/>
      <c r="C510" s="128"/>
      <c r="D510" s="128"/>
      <c r="E510" s="128"/>
      <c r="F510" s="128"/>
      <c r="G510" s="128"/>
    </row>
    <row r="511" spans="1:7" ht="12">
      <c r="A511" s="128"/>
      <c r="B511" s="128"/>
      <c r="C511" s="128"/>
      <c r="D511" s="128"/>
      <c r="E511" s="128"/>
      <c r="F511" s="128"/>
      <c r="G511" s="128"/>
    </row>
    <row r="512" spans="1:7" ht="12">
      <c r="A512" s="128"/>
      <c r="B512" s="128"/>
      <c r="C512" s="128"/>
      <c r="D512" s="128"/>
      <c r="E512" s="128"/>
      <c r="F512" s="128"/>
      <c r="G512" s="128"/>
    </row>
    <row r="513" spans="1:7" ht="12">
      <c r="A513" s="128"/>
      <c r="B513" s="128"/>
      <c r="C513" s="128"/>
      <c r="D513" s="128"/>
      <c r="E513" s="128"/>
      <c r="F513" s="128"/>
      <c r="G513" s="128"/>
    </row>
    <row r="514" spans="1:7" ht="12">
      <c r="A514" s="128"/>
      <c r="B514" s="128"/>
      <c r="C514" s="128"/>
      <c r="D514" s="128"/>
      <c r="E514" s="128"/>
      <c r="F514" s="128"/>
      <c r="G514" s="128"/>
    </row>
    <row r="515" spans="1:7" ht="12">
      <c r="A515" s="128"/>
      <c r="B515" s="128"/>
      <c r="C515" s="128"/>
      <c r="D515" s="128"/>
      <c r="E515" s="128"/>
      <c r="F515" s="128"/>
      <c r="G515" s="128"/>
    </row>
    <row r="516" spans="1:7" ht="12">
      <c r="A516" s="128"/>
      <c r="B516" s="128"/>
      <c r="C516" s="128"/>
      <c r="D516" s="128"/>
      <c r="E516" s="128"/>
      <c r="F516" s="128"/>
      <c r="G516" s="128"/>
    </row>
    <row r="517" spans="1:7" ht="12">
      <c r="A517" s="128"/>
      <c r="B517" s="128"/>
      <c r="C517" s="128"/>
      <c r="D517" s="128"/>
      <c r="E517" s="128"/>
      <c r="F517" s="128"/>
      <c r="G517" s="128"/>
    </row>
    <row r="518" spans="1:7" ht="12">
      <c r="A518" s="128"/>
      <c r="B518" s="128"/>
      <c r="C518" s="128"/>
      <c r="D518" s="128"/>
      <c r="E518" s="128"/>
      <c r="F518" s="128"/>
      <c r="G518" s="128"/>
    </row>
    <row r="519" spans="1:7" ht="12">
      <c r="A519" s="128"/>
      <c r="B519" s="128"/>
      <c r="C519" s="128"/>
      <c r="D519" s="128"/>
      <c r="E519" s="128"/>
      <c r="F519" s="128"/>
      <c r="G519" s="128"/>
    </row>
    <row r="520" spans="1:7" ht="12">
      <c r="A520" s="128"/>
      <c r="B520" s="128"/>
      <c r="C520" s="128"/>
      <c r="D520" s="128"/>
      <c r="E520" s="128"/>
      <c r="F520" s="128"/>
      <c r="G520" s="128"/>
    </row>
    <row r="521" spans="1:7" ht="12">
      <c r="A521" s="128"/>
      <c r="B521" s="128"/>
      <c r="C521" s="128"/>
      <c r="D521" s="128"/>
      <c r="E521" s="128"/>
      <c r="F521" s="128"/>
      <c r="G521" s="128"/>
    </row>
    <row r="522" spans="1:7" ht="12">
      <c r="A522" s="128"/>
      <c r="B522" s="128"/>
      <c r="C522" s="128"/>
      <c r="D522" s="128"/>
      <c r="E522" s="128"/>
      <c r="F522" s="128"/>
      <c r="G522" s="128"/>
    </row>
    <row r="523" spans="1:7" ht="12">
      <c r="A523" s="128"/>
      <c r="B523" s="128"/>
      <c r="C523" s="128"/>
      <c r="D523" s="128"/>
      <c r="E523" s="128"/>
      <c r="F523" s="128"/>
      <c r="G523" s="128"/>
    </row>
    <row r="524" spans="1:7" ht="12">
      <c r="A524" s="128"/>
      <c r="B524" s="128"/>
      <c r="C524" s="128"/>
      <c r="D524" s="128"/>
      <c r="E524" s="128"/>
      <c r="F524" s="128"/>
      <c r="G524" s="128"/>
    </row>
    <row r="525" spans="1:7" ht="12">
      <c r="A525" s="128"/>
      <c r="B525" s="128"/>
      <c r="C525" s="128"/>
      <c r="D525" s="128"/>
      <c r="E525" s="128"/>
      <c r="F525" s="128"/>
      <c r="G525" s="128"/>
    </row>
    <row r="526" spans="1:7" ht="12">
      <c r="A526" s="128"/>
      <c r="B526" s="128"/>
      <c r="C526" s="128"/>
      <c r="D526" s="128"/>
      <c r="E526" s="128"/>
      <c r="F526" s="128"/>
      <c r="G526" s="128"/>
    </row>
    <row r="527" spans="1:7" ht="12">
      <c r="A527" s="128"/>
      <c r="B527" s="128"/>
      <c r="C527" s="128"/>
      <c r="D527" s="128"/>
      <c r="E527" s="128"/>
      <c r="F527" s="128"/>
      <c r="G527" s="128"/>
    </row>
    <row r="528" spans="1:7" ht="12">
      <c r="A528" s="128"/>
      <c r="B528" s="128"/>
      <c r="C528" s="128"/>
      <c r="D528" s="128"/>
      <c r="E528" s="128"/>
      <c r="F528" s="128"/>
      <c r="G528" s="128"/>
    </row>
    <row r="529" spans="1:7" ht="12">
      <c r="A529" s="128"/>
      <c r="B529" s="128"/>
      <c r="C529" s="128"/>
      <c r="D529" s="128"/>
      <c r="E529" s="128"/>
      <c r="F529" s="128"/>
      <c r="G529" s="128"/>
    </row>
    <row r="530" spans="1:7" ht="12">
      <c r="A530" s="128"/>
      <c r="B530" s="128"/>
      <c r="C530" s="128"/>
      <c r="D530" s="128"/>
      <c r="E530" s="128"/>
      <c r="F530" s="128"/>
      <c r="G530" s="128"/>
    </row>
    <row r="531" spans="1:7" ht="12">
      <c r="A531" s="128"/>
      <c r="B531" s="128"/>
      <c r="C531" s="128"/>
      <c r="D531" s="128"/>
      <c r="E531" s="128"/>
      <c r="F531" s="128"/>
      <c r="G531" s="128"/>
    </row>
    <row r="532" spans="1:7" ht="12">
      <c r="A532" s="128"/>
      <c r="B532" s="128"/>
      <c r="C532" s="128"/>
      <c r="D532" s="128"/>
      <c r="E532" s="128"/>
      <c r="F532" s="128"/>
      <c r="G532" s="128"/>
    </row>
    <row r="533" spans="1:7" ht="12">
      <c r="A533" s="128"/>
      <c r="B533" s="128"/>
      <c r="C533" s="128"/>
      <c r="D533" s="128"/>
      <c r="E533" s="128"/>
      <c r="F533" s="128"/>
      <c r="G533" s="128"/>
    </row>
    <row r="534" spans="1:7" ht="12">
      <c r="A534" s="128"/>
      <c r="B534" s="128"/>
      <c r="C534" s="128"/>
      <c r="D534" s="128"/>
      <c r="E534" s="128"/>
      <c r="F534" s="128"/>
      <c r="G534" s="128"/>
    </row>
    <row r="535" spans="1:7" ht="12">
      <c r="A535" s="128"/>
      <c r="B535" s="128"/>
      <c r="C535" s="128"/>
      <c r="D535" s="128"/>
      <c r="E535" s="128"/>
      <c r="F535" s="128"/>
      <c r="G535" s="128"/>
    </row>
    <row r="536" spans="1:7" ht="12">
      <c r="A536" s="128"/>
      <c r="B536" s="128"/>
      <c r="C536" s="128"/>
      <c r="D536" s="128"/>
      <c r="E536" s="128"/>
      <c r="F536" s="128"/>
      <c r="G536" s="128"/>
    </row>
    <row r="537" spans="1:7" ht="12">
      <c r="A537" s="128"/>
      <c r="B537" s="128"/>
      <c r="C537" s="128"/>
      <c r="D537" s="128"/>
      <c r="E537" s="128"/>
      <c r="F537" s="128"/>
      <c r="G537" s="128"/>
    </row>
    <row r="538" spans="1:7" ht="12">
      <c r="A538" s="128"/>
      <c r="B538" s="128"/>
      <c r="C538" s="128"/>
      <c r="D538" s="128"/>
      <c r="E538" s="128"/>
      <c r="F538" s="128"/>
      <c r="G538" s="128"/>
    </row>
    <row r="539" spans="1:7" ht="12">
      <c r="A539" s="128"/>
      <c r="B539" s="128"/>
      <c r="C539" s="128"/>
      <c r="D539" s="128"/>
      <c r="E539" s="128"/>
      <c r="F539" s="128"/>
      <c r="G539" s="128"/>
    </row>
    <row r="540" spans="1:7" ht="12">
      <c r="A540" s="128"/>
      <c r="B540" s="128"/>
      <c r="C540" s="128"/>
      <c r="D540" s="128"/>
      <c r="E540" s="128"/>
      <c r="F540" s="128"/>
      <c r="G540" s="128"/>
    </row>
    <row r="541" spans="1:7" ht="12">
      <c r="A541" s="128"/>
      <c r="B541" s="128"/>
      <c r="C541" s="128"/>
      <c r="D541" s="128"/>
      <c r="E541" s="128"/>
      <c r="F541" s="128"/>
      <c r="G541" s="128"/>
    </row>
    <row r="542" spans="1:7" ht="12">
      <c r="A542" s="128"/>
      <c r="B542" s="128"/>
      <c r="C542" s="128"/>
      <c r="D542" s="128"/>
      <c r="E542" s="128"/>
      <c r="F542" s="128"/>
      <c r="G542" s="128"/>
    </row>
    <row r="543" spans="1:7" ht="12">
      <c r="A543" s="128"/>
      <c r="B543" s="128"/>
      <c r="C543" s="128"/>
      <c r="D543" s="128"/>
      <c r="E543" s="128"/>
      <c r="F543" s="128"/>
      <c r="G543" s="128"/>
    </row>
    <row r="544" spans="1:7" ht="12">
      <c r="A544" s="128"/>
      <c r="B544" s="128"/>
      <c r="C544" s="128"/>
      <c r="D544" s="128"/>
      <c r="E544" s="128"/>
      <c r="F544" s="128"/>
      <c r="G544" s="128"/>
    </row>
    <row r="545" spans="1:7" ht="12">
      <c r="A545" s="128"/>
      <c r="B545" s="128"/>
      <c r="C545" s="128"/>
      <c r="D545" s="128"/>
      <c r="E545" s="128"/>
      <c r="F545" s="128"/>
      <c r="G545" s="128"/>
    </row>
    <row r="546" spans="1:7" ht="12">
      <c r="A546" s="128"/>
      <c r="B546" s="128"/>
      <c r="C546" s="128"/>
      <c r="D546" s="128"/>
      <c r="E546" s="128"/>
      <c r="F546" s="128"/>
      <c r="G546" s="128"/>
    </row>
    <row r="547" spans="1:7" ht="12">
      <c r="A547" s="128"/>
      <c r="B547" s="128"/>
      <c r="C547" s="128"/>
      <c r="D547" s="128"/>
      <c r="E547" s="128"/>
      <c r="F547" s="128"/>
      <c r="G547" s="128"/>
    </row>
    <row r="548" spans="1:7" ht="12">
      <c r="A548" s="128"/>
      <c r="B548" s="128"/>
      <c r="C548" s="128"/>
      <c r="D548" s="128"/>
      <c r="E548" s="128"/>
      <c r="F548" s="128"/>
      <c r="G548" s="128"/>
    </row>
    <row r="549" spans="1:7" ht="12">
      <c r="A549" s="128"/>
      <c r="B549" s="128"/>
      <c r="C549" s="128"/>
      <c r="D549" s="128"/>
      <c r="E549" s="128"/>
      <c r="F549" s="128"/>
      <c r="G549" s="128"/>
    </row>
    <row r="550" spans="1:7" ht="12">
      <c r="A550" s="128"/>
      <c r="B550" s="128"/>
      <c r="C550" s="128"/>
      <c r="D550" s="128"/>
      <c r="E550" s="128"/>
      <c r="F550" s="128"/>
      <c r="G550" s="128"/>
    </row>
    <row r="551" spans="1:7" ht="12">
      <c r="A551" s="128"/>
      <c r="B551" s="128"/>
      <c r="C551" s="128"/>
      <c r="D551" s="128"/>
      <c r="E551" s="128"/>
      <c r="F551" s="128"/>
      <c r="G551" s="128"/>
    </row>
    <row r="552" spans="1:7" ht="12">
      <c r="A552" s="128"/>
      <c r="B552" s="128"/>
      <c r="C552" s="128"/>
      <c r="D552" s="128"/>
      <c r="E552" s="128"/>
      <c r="F552" s="128"/>
      <c r="G552" s="128"/>
    </row>
    <row r="553" spans="1:7" ht="12">
      <c r="A553" s="128"/>
      <c r="B553" s="128"/>
      <c r="C553" s="128"/>
      <c r="D553" s="128"/>
      <c r="E553" s="128"/>
      <c r="F553" s="128"/>
      <c r="G553" s="128"/>
    </row>
    <row r="554" spans="1:7" ht="12">
      <c r="A554" s="128"/>
      <c r="B554" s="128"/>
      <c r="C554" s="128"/>
      <c r="D554" s="128"/>
      <c r="E554" s="128"/>
      <c r="F554" s="128"/>
      <c r="G554" s="128"/>
    </row>
    <row r="555" spans="1:7" ht="12">
      <c r="A555" s="128"/>
      <c r="B555" s="128"/>
      <c r="C555" s="128"/>
      <c r="D555" s="128"/>
      <c r="E555" s="128"/>
      <c r="F555" s="128"/>
      <c r="G555" s="128"/>
    </row>
    <row r="556" spans="1:7" ht="12">
      <c r="A556" s="128"/>
      <c r="B556" s="128"/>
      <c r="C556" s="128"/>
      <c r="D556" s="128"/>
      <c r="E556" s="128"/>
      <c r="F556" s="128"/>
      <c r="G556" s="128"/>
    </row>
    <row r="557" spans="1:7" ht="12">
      <c r="A557" s="128"/>
      <c r="B557" s="128"/>
      <c r="C557" s="128"/>
      <c r="D557" s="128"/>
      <c r="E557" s="128"/>
      <c r="F557" s="128"/>
      <c r="G557" s="128"/>
    </row>
    <row r="558" spans="1:7" ht="12">
      <c r="A558" s="128"/>
      <c r="B558" s="128"/>
      <c r="C558" s="128"/>
      <c r="D558" s="128"/>
      <c r="E558" s="128"/>
      <c r="F558" s="128"/>
      <c r="G558" s="128"/>
    </row>
    <row r="559" spans="1:7" ht="12">
      <c r="A559" s="128"/>
      <c r="B559" s="128"/>
      <c r="C559" s="128"/>
      <c r="D559" s="128"/>
      <c r="E559" s="128"/>
      <c r="F559" s="128"/>
      <c r="G559" s="128"/>
    </row>
    <row r="560" spans="1:7" ht="12">
      <c r="A560" s="128"/>
      <c r="B560" s="128"/>
      <c r="C560" s="128"/>
      <c r="D560" s="128"/>
      <c r="E560" s="128"/>
      <c r="F560" s="128"/>
      <c r="G560" s="128"/>
    </row>
    <row r="561" spans="1:7" ht="12">
      <c r="A561" s="128"/>
      <c r="B561" s="128"/>
      <c r="C561" s="128"/>
      <c r="D561" s="128"/>
      <c r="E561" s="128"/>
      <c r="F561" s="128"/>
      <c r="G561" s="128"/>
    </row>
    <row r="562" spans="1:7" ht="12">
      <c r="A562" s="128"/>
      <c r="B562" s="128"/>
      <c r="C562" s="128"/>
      <c r="D562" s="128"/>
      <c r="E562" s="128"/>
      <c r="F562" s="128"/>
      <c r="G562" s="128"/>
    </row>
    <row r="563" spans="1:7" ht="12">
      <c r="A563" s="128"/>
      <c r="B563" s="128"/>
      <c r="C563" s="128"/>
      <c r="D563" s="128"/>
      <c r="E563" s="128"/>
      <c r="F563" s="128"/>
      <c r="G563" s="128"/>
    </row>
    <row r="564" spans="1:7" ht="12">
      <c r="A564" s="128"/>
      <c r="B564" s="128"/>
      <c r="C564" s="128"/>
      <c r="D564" s="128"/>
      <c r="E564" s="128"/>
      <c r="F564" s="128"/>
      <c r="G564" s="128"/>
    </row>
    <row r="565" spans="1:7" ht="12">
      <c r="A565" s="128"/>
      <c r="B565" s="128"/>
      <c r="C565" s="128"/>
      <c r="D565" s="128"/>
      <c r="E565" s="128"/>
      <c r="F565" s="128"/>
      <c r="G565" s="128"/>
    </row>
    <row r="566" spans="1:7" ht="12">
      <c r="A566" s="128"/>
      <c r="B566" s="128"/>
      <c r="C566" s="128"/>
      <c r="D566" s="128"/>
      <c r="E566" s="128"/>
      <c r="F566" s="128"/>
      <c r="G566" s="128"/>
    </row>
    <row r="567" spans="1:7" ht="12">
      <c r="A567" s="128"/>
      <c r="B567" s="128"/>
      <c r="C567" s="128"/>
      <c r="D567" s="128"/>
      <c r="E567" s="128"/>
      <c r="F567" s="128"/>
      <c r="G567" s="128"/>
    </row>
    <row r="568" spans="1:7" ht="12">
      <c r="A568" s="128"/>
      <c r="B568" s="128"/>
      <c r="C568" s="128"/>
      <c r="D568" s="128"/>
      <c r="E568" s="128"/>
      <c r="F568" s="128"/>
      <c r="G568" s="128"/>
    </row>
    <row r="569" spans="1:7" ht="12">
      <c r="A569" s="128"/>
      <c r="B569" s="128"/>
      <c r="C569" s="128"/>
      <c r="D569" s="128"/>
      <c r="E569" s="128"/>
      <c r="F569" s="128"/>
      <c r="G569" s="128"/>
    </row>
    <row r="570" spans="1:7" ht="12">
      <c r="A570" s="128"/>
      <c r="B570" s="128"/>
      <c r="C570" s="128"/>
      <c r="D570" s="128"/>
      <c r="E570" s="128"/>
      <c r="F570" s="128"/>
      <c r="G570" s="128"/>
    </row>
    <row r="571" spans="1:7" ht="12">
      <c r="A571" s="128"/>
      <c r="B571" s="128"/>
      <c r="C571" s="128"/>
      <c r="D571" s="128"/>
      <c r="E571" s="128"/>
      <c r="F571" s="128"/>
      <c r="G571" s="128"/>
    </row>
    <row r="572" spans="1:7" ht="12">
      <c r="A572" s="128"/>
      <c r="B572" s="128"/>
      <c r="C572" s="128"/>
      <c r="D572" s="128"/>
      <c r="E572" s="128"/>
      <c r="F572" s="128"/>
      <c r="G572" s="128"/>
    </row>
    <row r="573" spans="1:7" ht="12">
      <c r="A573" s="128"/>
      <c r="B573" s="128"/>
      <c r="C573" s="128"/>
      <c r="D573" s="128"/>
      <c r="E573" s="128"/>
      <c r="F573" s="128"/>
      <c r="G573" s="128"/>
    </row>
    <row r="574" spans="1:7" ht="12">
      <c r="A574" s="128"/>
      <c r="B574" s="128"/>
      <c r="C574" s="128"/>
      <c r="D574" s="128"/>
      <c r="E574" s="128"/>
      <c r="F574" s="128"/>
      <c r="G574" s="128"/>
    </row>
    <row r="575" spans="1:7" ht="12">
      <c r="A575" s="128"/>
      <c r="B575" s="128"/>
      <c r="C575" s="128"/>
      <c r="D575" s="128"/>
      <c r="E575" s="128"/>
      <c r="F575" s="128"/>
      <c r="G575" s="128"/>
    </row>
    <row r="576" spans="1:7" ht="12">
      <c r="A576" s="128"/>
      <c r="B576" s="128"/>
      <c r="C576" s="128"/>
      <c r="D576" s="128"/>
      <c r="E576" s="128"/>
      <c r="F576" s="128"/>
      <c r="G576" s="128"/>
    </row>
    <row r="577" spans="1:7" ht="12">
      <c r="A577" s="128"/>
      <c r="B577" s="128"/>
      <c r="C577" s="128"/>
      <c r="D577" s="128"/>
      <c r="E577" s="128"/>
      <c r="F577" s="128"/>
      <c r="G577" s="128"/>
    </row>
    <row r="578" spans="1:7" ht="12">
      <c r="A578" s="128"/>
      <c r="B578" s="128"/>
      <c r="C578" s="128"/>
      <c r="D578" s="128"/>
      <c r="E578" s="128"/>
      <c r="F578" s="128"/>
      <c r="G578" s="128"/>
    </row>
    <row r="579" spans="1:7" ht="12">
      <c r="A579" s="128"/>
      <c r="B579" s="128"/>
      <c r="C579" s="128"/>
      <c r="D579" s="128"/>
      <c r="E579" s="128"/>
      <c r="F579" s="128"/>
      <c r="G579" s="128"/>
    </row>
    <row r="580" spans="1:7" ht="12">
      <c r="A580" s="128"/>
      <c r="B580" s="128"/>
      <c r="C580" s="128"/>
      <c r="D580" s="128"/>
      <c r="E580" s="128"/>
      <c r="F580" s="128"/>
      <c r="G580" s="128"/>
    </row>
    <row r="581" spans="1:7" ht="12">
      <c r="A581" s="128"/>
      <c r="B581" s="128"/>
      <c r="C581" s="128"/>
      <c r="D581" s="128"/>
      <c r="E581" s="128"/>
      <c r="F581" s="128"/>
      <c r="G581" s="128"/>
    </row>
    <row r="582" spans="1:7" ht="12">
      <c r="A582" s="128"/>
      <c r="B582" s="128"/>
      <c r="C582" s="128"/>
      <c r="D582" s="128"/>
      <c r="E582" s="128"/>
      <c r="F582" s="128"/>
      <c r="G582" s="128"/>
    </row>
    <row r="583" spans="1:7" ht="12">
      <c r="A583" s="128"/>
      <c r="B583" s="128"/>
      <c r="C583" s="128"/>
      <c r="D583" s="128"/>
      <c r="E583" s="128"/>
      <c r="F583" s="128"/>
      <c r="G583" s="128"/>
    </row>
    <row r="584" spans="1:7" ht="12">
      <c r="A584" s="128"/>
      <c r="B584" s="128"/>
      <c r="C584" s="128"/>
      <c r="D584" s="128"/>
      <c r="E584" s="128"/>
      <c r="F584" s="128"/>
      <c r="G584" s="128"/>
    </row>
    <row r="585" spans="1:7" ht="12">
      <c r="A585" s="128"/>
      <c r="B585" s="128"/>
      <c r="C585" s="128"/>
      <c r="D585" s="128"/>
      <c r="E585" s="128"/>
      <c r="F585" s="128"/>
      <c r="G585" s="128"/>
    </row>
    <row r="586" spans="1:7" ht="12">
      <c r="A586" s="128"/>
      <c r="B586" s="128"/>
      <c r="C586" s="128"/>
      <c r="D586" s="128"/>
      <c r="E586" s="128"/>
      <c r="F586" s="128"/>
      <c r="G586" s="128"/>
    </row>
    <row r="587" spans="1:7" ht="12">
      <c r="A587" s="128"/>
      <c r="B587" s="128"/>
      <c r="C587" s="128"/>
      <c r="D587" s="128"/>
      <c r="E587" s="128"/>
      <c r="F587" s="128"/>
      <c r="G587" s="128"/>
    </row>
    <row r="588" spans="1:7" ht="12">
      <c r="A588" s="128"/>
      <c r="B588" s="128"/>
      <c r="C588" s="128"/>
      <c r="D588" s="128"/>
      <c r="E588" s="128"/>
      <c r="F588" s="128"/>
      <c r="G588" s="128"/>
    </row>
    <row r="589" spans="1:7" ht="12">
      <c r="A589" s="128"/>
      <c r="B589" s="128"/>
      <c r="C589" s="128"/>
      <c r="D589" s="128"/>
      <c r="E589" s="128"/>
      <c r="F589" s="128"/>
      <c r="G589" s="128"/>
    </row>
    <row r="590" spans="1:7" ht="12">
      <c r="A590" s="128"/>
      <c r="B590" s="128"/>
      <c r="C590" s="128"/>
      <c r="D590" s="128"/>
      <c r="E590" s="128"/>
      <c r="F590" s="128"/>
      <c r="G590" s="128"/>
    </row>
    <row r="591" spans="1:7" ht="12">
      <c r="A591" s="128"/>
      <c r="B591" s="128"/>
      <c r="C591" s="128"/>
      <c r="D591" s="128"/>
      <c r="E591" s="128"/>
      <c r="F591" s="128"/>
      <c r="G591" s="128"/>
    </row>
    <row r="592" spans="1:7" ht="12">
      <c r="A592" s="128"/>
      <c r="B592" s="128"/>
      <c r="C592" s="128"/>
      <c r="D592" s="128"/>
      <c r="E592" s="128"/>
      <c r="F592" s="128"/>
      <c r="G592" s="128"/>
    </row>
    <row r="593" spans="1:7" ht="12">
      <c r="A593" s="128"/>
      <c r="B593" s="128"/>
      <c r="C593" s="128"/>
      <c r="D593" s="128"/>
      <c r="E593" s="128"/>
      <c r="F593" s="128"/>
      <c r="G593" s="128"/>
    </row>
    <row r="594" spans="1:7" ht="12">
      <c r="A594" s="128"/>
      <c r="B594" s="128"/>
      <c r="C594" s="128"/>
      <c r="D594" s="128"/>
      <c r="E594" s="128"/>
      <c r="F594" s="128"/>
      <c r="G594" s="128"/>
    </row>
    <row r="595" spans="1:7" ht="12">
      <c r="A595" s="128"/>
      <c r="B595" s="128"/>
      <c r="C595" s="128"/>
      <c r="D595" s="128"/>
      <c r="E595" s="128"/>
      <c r="F595" s="128"/>
      <c r="G595" s="128"/>
    </row>
    <row r="596" spans="1:7" ht="12">
      <c r="A596" s="128"/>
      <c r="B596" s="128"/>
      <c r="C596" s="128"/>
      <c r="D596" s="128"/>
      <c r="E596" s="128"/>
      <c r="F596" s="128"/>
      <c r="G596" s="128"/>
    </row>
    <row r="597" spans="1:7" ht="12">
      <c r="A597" s="128"/>
      <c r="B597" s="128"/>
      <c r="C597" s="128"/>
      <c r="D597" s="128"/>
      <c r="E597" s="128"/>
      <c r="F597" s="128"/>
      <c r="G597" s="128"/>
    </row>
    <row r="598" spans="1:7" ht="12">
      <c r="A598" s="128"/>
      <c r="B598" s="128"/>
      <c r="C598" s="128"/>
      <c r="D598" s="128"/>
      <c r="E598" s="128"/>
      <c r="F598" s="128"/>
      <c r="G598" s="128"/>
    </row>
    <row r="599" spans="1:7" ht="12">
      <c r="A599" s="128"/>
      <c r="B599" s="128"/>
      <c r="C599" s="128"/>
      <c r="D599" s="128"/>
      <c r="E599" s="128"/>
      <c r="F599" s="128"/>
      <c r="G599" s="128"/>
    </row>
    <row r="600" spans="1:7" ht="12">
      <c r="A600" s="128"/>
      <c r="B600" s="128"/>
      <c r="C600" s="128"/>
      <c r="D600" s="128"/>
      <c r="E600" s="128"/>
      <c r="F600" s="128"/>
      <c r="G600" s="128"/>
    </row>
    <row r="601" spans="1:7" ht="12">
      <c r="A601" s="128"/>
      <c r="B601" s="128"/>
      <c r="C601" s="128"/>
      <c r="D601" s="128"/>
      <c r="E601" s="128"/>
      <c r="F601" s="128"/>
      <c r="G601" s="128"/>
    </row>
    <row r="602" spans="1:7" ht="12">
      <c r="A602" s="128"/>
      <c r="B602" s="128"/>
      <c r="C602" s="128"/>
      <c r="D602" s="128"/>
      <c r="E602" s="128"/>
      <c r="F602" s="128"/>
      <c r="G602" s="128"/>
    </row>
    <row r="603" spans="1:7" ht="12">
      <c r="A603" s="128"/>
      <c r="B603" s="128"/>
      <c r="C603" s="128"/>
      <c r="D603" s="128"/>
      <c r="E603" s="128"/>
      <c r="F603" s="128"/>
      <c r="G603" s="128"/>
    </row>
    <row r="604" spans="1:7" ht="12">
      <c r="A604" s="128"/>
      <c r="B604" s="128"/>
      <c r="C604" s="128"/>
      <c r="D604" s="128"/>
      <c r="E604" s="128"/>
      <c r="F604" s="128"/>
      <c r="G604" s="128"/>
    </row>
    <row r="605" spans="1:7" ht="12">
      <c r="A605" s="128"/>
      <c r="B605" s="128"/>
      <c r="C605" s="128"/>
      <c r="D605" s="128"/>
      <c r="E605" s="128"/>
      <c r="F605" s="128"/>
      <c r="G605" s="128"/>
    </row>
    <row r="606" spans="1:7" ht="12">
      <c r="A606" s="128"/>
      <c r="B606" s="128"/>
      <c r="C606" s="128"/>
      <c r="D606" s="128"/>
      <c r="E606" s="128"/>
      <c r="F606" s="128"/>
      <c r="G606" s="128"/>
    </row>
    <row r="607" spans="1:7" ht="12">
      <c r="A607" s="128"/>
      <c r="B607" s="128"/>
      <c r="C607" s="128"/>
      <c r="D607" s="128"/>
      <c r="E607" s="128"/>
      <c r="F607" s="128"/>
      <c r="G607" s="128"/>
    </row>
    <row r="608" spans="1:7" ht="12">
      <c r="A608" s="128"/>
      <c r="B608" s="128"/>
      <c r="C608" s="128"/>
      <c r="D608" s="128"/>
      <c r="E608" s="128"/>
      <c r="F608" s="128"/>
      <c r="G608" s="128"/>
    </row>
    <row r="609" spans="1:7" ht="12">
      <c r="A609" s="128"/>
      <c r="B609" s="128"/>
      <c r="C609" s="128"/>
      <c r="D609" s="128"/>
      <c r="E609" s="128"/>
      <c r="F609" s="128"/>
      <c r="G609" s="128"/>
    </row>
    <row r="610" spans="1:7" ht="12">
      <c r="A610" s="128"/>
      <c r="B610" s="128"/>
      <c r="C610" s="128"/>
      <c r="D610" s="128"/>
      <c r="E610" s="128"/>
      <c r="F610" s="128"/>
      <c r="G610" s="128"/>
    </row>
    <row r="611" spans="1:7" ht="12">
      <c r="A611" s="128"/>
      <c r="B611" s="128"/>
      <c r="C611" s="128"/>
      <c r="D611" s="128"/>
      <c r="E611" s="128"/>
      <c r="F611" s="128"/>
      <c r="G611" s="128"/>
    </row>
    <row r="612" spans="1:7" ht="12">
      <c r="A612" s="128"/>
      <c r="B612" s="128"/>
      <c r="C612" s="128"/>
      <c r="D612" s="128"/>
      <c r="E612" s="128"/>
      <c r="F612" s="128"/>
      <c r="G612" s="128"/>
    </row>
    <row r="613" spans="1:7" ht="12">
      <c r="A613" s="128"/>
      <c r="B613" s="128"/>
      <c r="C613" s="128"/>
      <c r="D613" s="128"/>
      <c r="E613" s="128"/>
      <c r="F613" s="128"/>
      <c r="G613" s="128"/>
    </row>
    <row r="614" spans="1:7" ht="12">
      <c r="A614" s="128"/>
      <c r="B614" s="128"/>
      <c r="C614" s="128"/>
      <c r="D614" s="128"/>
      <c r="E614" s="128"/>
      <c r="F614" s="128"/>
      <c r="G614" s="128"/>
    </row>
    <row r="615" spans="1:7" ht="12">
      <c r="A615" s="128"/>
      <c r="B615" s="128"/>
      <c r="C615" s="128"/>
      <c r="D615" s="128"/>
      <c r="E615" s="128"/>
      <c r="F615" s="128"/>
      <c r="G615" s="128"/>
    </row>
    <row r="616" spans="1:7" ht="12">
      <c r="A616" s="128"/>
      <c r="B616" s="128"/>
      <c r="C616" s="128"/>
      <c r="D616" s="128"/>
      <c r="E616" s="128"/>
      <c r="F616" s="128"/>
      <c r="G616" s="128"/>
    </row>
    <row r="617" spans="1:7" ht="12">
      <c r="A617" s="128"/>
      <c r="B617" s="128"/>
      <c r="C617" s="128"/>
      <c r="D617" s="128"/>
      <c r="E617" s="128"/>
      <c r="F617" s="128"/>
      <c r="G617" s="128"/>
    </row>
    <row r="618" spans="1:7" ht="12">
      <c r="A618" s="128"/>
      <c r="B618" s="128"/>
      <c r="C618" s="128"/>
      <c r="D618" s="128"/>
      <c r="E618" s="128"/>
      <c r="F618" s="128"/>
      <c r="G618" s="128"/>
    </row>
    <row r="619" spans="1:7" ht="12">
      <c r="A619" s="128"/>
      <c r="B619" s="128"/>
      <c r="C619" s="128"/>
      <c r="D619" s="128"/>
      <c r="E619" s="128"/>
      <c r="F619" s="128"/>
      <c r="G619" s="128"/>
    </row>
    <row r="620" spans="1:7" ht="12">
      <c r="A620" s="128"/>
      <c r="B620" s="128"/>
      <c r="C620" s="128"/>
      <c r="D620" s="128"/>
      <c r="E620" s="128"/>
      <c r="F620" s="128"/>
      <c r="G620" s="128"/>
    </row>
    <row r="621" spans="1:7" ht="12">
      <c r="A621" s="128"/>
      <c r="B621" s="128"/>
      <c r="C621" s="128"/>
      <c r="D621" s="128"/>
      <c r="E621" s="128"/>
      <c r="F621" s="128"/>
      <c r="G621" s="128"/>
    </row>
    <row r="622" spans="1:7" ht="12">
      <c r="A622" s="128"/>
      <c r="B622" s="128"/>
      <c r="C622" s="128"/>
      <c r="D622" s="128"/>
      <c r="E622" s="128"/>
      <c r="F622" s="128"/>
      <c r="G622" s="128"/>
    </row>
    <row r="623" spans="1:7" ht="12">
      <c r="A623" s="128"/>
      <c r="B623" s="128"/>
      <c r="C623" s="128"/>
      <c r="D623" s="128"/>
      <c r="E623" s="128"/>
      <c r="F623" s="128"/>
      <c r="G623" s="128"/>
    </row>
    <row r="624" spans="1:7" ht="12">
      <c r="A624" s="128"/>
      <c r="B624" s="128"/>
      <c r="C624" s="128"/>
      <c r="D624" s="128"/>
      <c r="E624" s="128"/>
      <c r="F624" s="128"/>
      <c r="G624" s="128"/>
    </row>
    <row r="625" spans="1:7" ht="12">
      <c r="A625" s="128"/>
      <c r="B625" s="128"/>
      <c r="C625" s="128"/>
      <c r="D625" s="128"/>
      <c r="E625" s="128"/>
      <c r="F625" s="128"/>
      <c r="G625" s="128"/>
    </row>
    <row r="626" spans="1:7" ht="12">
      <c r="A626" s="128"/>
      <c r="B626" s="128"/>
      <c r="C626" s="128"/>
      <c r="D626" s="128"/>
      <c r="E626" s="128"/>
      <c r="F626" s="128"/>
      <c r="G626" s="128"/>
    </row>
    <row r="627" spans="1:7" ht="12">
      <c r="A627" s="128"/>
      <c r="B627" s="128"/>
      <c r="C627" s="128"/>
      <c r="D627" s="128"/>
      <c r="E627" s="128"/>
      <c r="F627" s="128"/>
      <c r="G627" s="128"/>
    </row>
    <row r="628" spans="1:7" ht="12">
      <c r="A628" s="128"/>
      <c r="B628" s="128"/>
      <c r="C628" s="128"/>
      <c r="D628" s="128"/>
      <c r="E628" s="128"/>
      <c r="F628" s="128"/>
      <c r="G628" s="128"/>
    </row>
    <row r="629" spans="1:7" ht="12">
      <c r="A629" s="128"/>
      <c r="B629" s="128"/>
      <c r="C629" s="128"/>
      <c r="D629" s="128"/>
      <c r="E629" s="128"/>
      <c r="F629" s="128"/>
      <c r="G629" s="128"/>
    </row>
    <row r="630" spans="1:7" ht="12">
      <c r="A630" s="128"/>
      <c r="B630" s="128"/>
      <c r="C630" s="128"/>
      <c r="D630" s="128"/>
      <c r="E630" s="128"/>
      <c r="F630" s="128"/>
      <c r="G630" s="128"/>
    </row>
    <row r="631" spans="1:7" ht="12">
      <c r="A631" s="128"/>
      <c r="B631" s="128"/>
      <c r="C631" s="128"/>
      <c r="D631" s="128"/>
      <c r="E631" s="128"/>
      <c r="F631" s="128"/>
      <c r="G631" s="128"/>
    </row>
    <row r="632" spans="1:7" ht="12">
      <c r="A632" s="128"/>
      <c r="B632" s="128"/>
      <c r="C632" s="128"/>
      <c r="D632" s="128"/>
      <c r="E632" s="128"/>
      <c r="F632" s="128"/>
      <c r="G632" s="128"/>
    </row>
    <row r="633" spans="1:7" ht="12">
      <c r="A633" s="128"/>
      <c r="B633" s="128"/>
      <c r="C633" s="128"/>
      <c r="D633" s="128"/>
      <c r="E633" s="128"/>
      <c r="F633" s="128"/>
      <c r="G633" s="128"/>
    </row>
    <row r="634" spans="1:7" ht="12">
      <c r="A634" s="128"/>
      <c r="B634" s="128"/>
      <c r="C634" s="128"/>
      <c r="D634" s="128"/>
      <c r="E634" s="128"/>
      <c r="F634" s="128"/>
      <c r="G634" s="128"/>
    </row>
    <row r="635" spans="1:7" ht="12">
      <c r="A635" s="128"/>
      <c r="B635" s="128"/>
      <c r="C635" s="128"/>
      <c r="D635" s="128"/>
      <c r="E635" s="128"/>
      <c r="F635" s="128"/>
      <c r="G635" s="128"/>
    </row>
    <row r="636" spans="1:7" ht="12">
      <c r="A636" s="128"/>
      <c r="B636" s="128"/>
      <c r="C636" s="128"/>
      <c r="D636" s="128"/>
      <c r="E636" s="128"/>
      <c r="F636" s="128"/>
      <c r="G636" s="128"/>
    </row>
    <row r="637" spans="1:7" ht="12">
      <c r="A637" s="128"/>
      <c r="B637" s="128"/>
      <c r="C637" s="128"/>
      <c r="D637" s="128"/>
      <c r="E637" s="128"/>
      <c r="F637" s="128"/>
      <c r="G637" s="128"/>
    </row>
    <row r="638" spans="1:7" ht="12">
      <c r="A638" s="128"/>
      <c r="B638" s="128"/>
      <c r="C638" s="128"/>
      <c r="D638" s="128"/>
      <c r="E638" s="128"/>
      <c r="F638" s="128"/>
      <c r="G638" s="128"/>
    </row>
    <row r="639" spans="1:7" ht="12">
      <c r="A639" s="128"/>
      <c r="B639" s="128"/>
      <c r="C639" s="128"/>
      <c r="D639" s="128"/>
      <c r="E639" s="128"/>
      <c r="F639" s="128"/>
      <c r="G639" s="128"/>
    </row>
    <row r="640" spans="1:7" ht="12">
      <c r="A640" s="128"/>
      <c r="B640" s="128"/>
      <c r="C640" s="128"/>
      <c r="D640" s="128"/>
      <c r="E640" s="128"/>
      <c r="F640" s="128"/>
      <c r="G640" s="128"/>
    </row>
    <row r="641" spans="1:7" ht="12">
      <c r="A641" s="128"/>
      <c r="B641" s="128"/>
      <c r="C641" s="128"/>
      <c r="D641" s="128"/>
      <c r="E641" s="128"/>
      <c r="F641" s="128"/>
      <c r="G641" s="128"/>
    </row>
    <row r="642" spans="1:7" ht="12">
      <c r="A642" s="128"/>
      <c r="B642" s="128"/>
      <c r="C642" s="128"/>
      <c r="D642" s="128"/>
      <c r="E642" s="128"/>
      <c r="F642" s="128"/>
      <c r="G642" s="128"/>
    </row>
    <row r="643" spans="1:7" ht="12">
      <c r="A643" s="128"/>
      <c r="B643" s="128"/>
      <c r="C643" s="128"/>
      <c r="D643" s="128"/>
      <c r="E643" s="128"/>
      <c r="F643" s="128"/>
      <c r="G643" s="128"/>
    </row>
    <row r="644" spans="1:7" ht="12">
      <c r="A644" s="128"/>
      <c r="B644" s="128"/>
      <c r="C644" s="128"/>
      <c r="D644" s="128"/>
      <c r="E644" s="128"/>
      <c r="F644" s="128"/>
      <c r="G644" s="128"/>
    </row>
    <row r="645" spans="1:7" ht="12">
      <c r="A645" s="128"/>
      <c r="B645" s="128"/>
      <c r="C645" s="128"/>
      <c r="D645" s="128"/>
      <c r="E645" s="128"/>
      <c r="F645" s="128"/>
      <c r="G645" s="128"/>
    </row>
    <row r="646" spans="1:7" ht="12">
      <c r="A646" s="128"/>
      <c r="B646" s="128"/>
      <c r="C646" s="128"/>
      <c r="D646" s="128"/>
      <c r="E646" s="128"/>
      <c r="F646" s="128"/>
      <c r="G646" s="128"/>
    </row>
    <row r="647" spans="1:7" ht="12">
      <c r="A647" s="128"/>
      <c r="B647" s="128"/>
      <c r="C647" s="128"/>
      <c r="D647" s="128"/>
      <c r="E647" s="128"/>
      <c r="F647" s="128"/>
      <c r="G647" s="128"/>
    </row>
    <row r="648" spans="1:7" ht="12">
      <c r="A648" s="128"/>
      <c r="B648" s="128"/>
      <c r="C648" s="128"/>
      <c r="D648" s="128"/>
      <c r="E648" s="128"/>
      <c r="F648" s="128"/>
      <c r="G648" s="128"/>
    </row>
    <row r="649" spans="1:7" ht="12">
      <c r="A649" s="128"/>
      <c r="B649" s="128"/>
      <c r="C649" s="128"/>
      <c r="D649" s="128"/>
      <c r="E649" s="128"/>
      <c r="F649" s="128"/>
      <c r="G649" s="128"/>
    </row>
    <row r="650" spans="1:7" ht="12">
      <c r="A650" s="128"/>
      <c r="B650" s="128"/>
      <c r="C650" s="128"/>
      <c r="D650" s="128"/>
      <c r="E650" s="128"/>
      <c r="F650" s="128"/>
      <c r="G650" s="128"/>
    </row>
    <row r="651" spans="1:7" ht="12">
      <c r="A651" s="128"/>
      <c r="B651" s="128"/>
      <c r="C651" s="128"/>
      <c r="D651" s="128"/>
      <c r="E651" s="128"/>
      <c r="F651" s="128"/>
      <c r="G651" s="128"/>
    </row>
    <row r="652" spans="1:7" ht="12">
      <c r="A652" s="128"/>
      <c r="B652" s="128"/>
      <c r="C652" s="128"/>
      <c r="D652" s="128"/>
      <c r="E652" s="128"/>
      <c r="F652" s="128"/>
      <c r="G652" s="128"/>
    </row>
    <row r="653" spans="1:7" ht="12">
      <c r="A653" s="128"/>
      <c r="B653" s="128"/>
      <c r="C653" s="128"/>
      <c r="D653" s="128"/>
      <c r="E653" s="128"/>
      <c r="F653" s="128"/>
      <c r="G653" s="128"/>
    </row>
    <row r="654" spans="1:7" ht="12">
      <c r="A654" s="128"/>
      <c r="B654" s="128"/>
      <c r="C654" s="128"/>
      <c r="D654" s="128"/>
      <c r="E654" s="128"/>
      <c r="F654" s="128"/>
      <c r="G654" s="128"/>
    </row>
    <row r="655" spans="1:7" ht="12">
      <c r="A655" s="128"/>
      <c r="B655" s="128"/>
      <c r="C655" s="128"/>
      <c r="D655" s="128"/>
      <c r="E655" s="128"/>
      <c r="F655" s="128"/>
      <c r="G655" s="128"/>
    </row>
    <row r="656" spans="1:7" ht="12">
      <c r="A656" s="128"/>
      <c r="B656" s="128"/>
      <c r="C656" s="128"/>
      <c r="D656" s="128"/>
      <c r="E656" s="128"/>
      <c r="F656" s="128"/>
      <c r="G656" s="128"/>
    </row>
    <row r="657" spans="1:7" ht="12">
      <c r="A657" s="128"/>
      <c r="B657" s="128"/>
      <c r="C657" s="128"/>
      <c r="D657" s="128"/>
      <c r="E657" s="128"/>
      <c r="F657" s="128"/>
      <c r="G657" s="128"/>
    </row>
    <row r="658" spans="1:7" ht="12">
      <c r="A658" s="128"/>
      <c r="B658" s="128"/>
      <c r="C658" s="128"/>
      <c r="D658" s="128"/>
      <c r="E658" s="128"/>
      <c r="F658" s="128"/>
      <c r="G658" s="128"/>
    </row>
    <row r="659" spans="1:7" ht="12">
      <c r="A659" s="128"/>
      <c r="B659" s="128"/>
      <c r="C659" s="128"/>
      <c r="D659" s="128"/>
      <c r="E659" s="128"/>
      <c r="F659" s="128"/>
      <c r="G659" s="128"/>
    </row>
    <row r="660" spans="1:7" ht="12">
      <c r="A660" s="128"/>
      <c r="B660" s="128"/>
      <c r="C660" s="128"/>
      <c r="D660" s="128"/>
      <c r="E660" s="128"/>
      <c r="F660" s="128"/>
      <c r="G660" s="128"/>
    </row>
    <row r="661" spans="1:7" ht="12">
      <c r="A661" s="128"/>
      <c r="B661" s="128"/>
      <c r="C661" s="128"/>
      <c r="D661" s="128"/>
      <c r="E661" s="128"/>
      <c r="F661" s="128"/>
      <c r="G661" s="128"/>
    </row>
    <row r="662" spans="1:7" ht="12">
      <c r="A662" s="128"/>
      <c r="B662" s="128"/>
      <c r="C662" s="128"/>
      <c r="D662" s="128"/>
      <c r="E662" s="128"/>
      <c r="F662" s="128"/>
      <c r="G662" s="128"/>
    </row>
    <row r="663" spans="1:7" ht="12">
      <c r="A663" s="128"/>
      <c r="B663" s="128"/>
      <c r="C663" s="128"/>
      <c r="D663" s="128"/>
      <c r="E663" s="128"/>
      <c r="F663" s="128"/>
      <c r="G663" s="128"/>
    </row>
    <row r="664" spans="1:7" ht="12">
      <c r="A664" s="128"/>
      <c r="B664" s="128"/>
      <c r="C664" s="128"/>
      <c r="D664" s="128"/>
      <c r="E664" s="128"/>
      <c r="F664" s="128"/>
      <c r="G664" s="128"/>
    </row>
    <row r="665" spans="1:7" ht="12">
      <c r="A665" s="128"/>
      <c r="B665" s="128"/>
      <c r="C665" s="128"/>
      <c r="D665" s="128"/>
      <c r="E665" s="128"/>
      <c r="F665" s="128"/>
      <c r="G665" s="128"/>
    </row>
    <row r="666" spans="1:7" ht="12">
      <c r="A666" s="128"/>
      <c r="B666" s="128"/>
      <c r="C666" s="128"/>
      <c r="D666" s="128"/>
      <c r="E666" s="128"/>
      <c r="F666" s="128"/>
      <c r="G666" s="128"/>
    </row>
    <row r="667" spans="1:7" ht="12">
      <c r="A667" s="128"/>
      <c r="B667" s="128"/>
      <c r="C667" s="128"/>
      <c r="D667" s="128"/>
      <c r="E667" s="128"/>
      <c r="F667" s="128"/>
      <c r="G667" s="128"/>
    </row>
    <row r="668" spans="1:7" ht="12">
      <c r="A668" s="128"/>
      <c r="B668" s="128"/>
      <c r="C668" s="128"/>
      <c r="D668" s="128"/>
      <c r="E668" s="128"/>
      <c r="F668" s="128"/>
      <c r="G668" s="128"/>
    </row>
    <row r="669" spans="1:7" ht="12">
      <c r="A669" s="128"/>
      <c r="B669" s="128"/>
      <c r="C669" s="128"/>
      <c r="D669" s="128"/>
      <c r="E669" s="128"/>
      <c r="F669" s="128"/>
      <c r="G669" s="128"/>
    </row>
    <row r="670" spans="1:7" ht="12">
      <c r="A670" s="128"/>
      <c r="B670" s="128"/>
      <c r="C670" s="128"/>
      <c r="D670" s="128"/>
      <c r="E670" s="128"/>
      <c r="F670" s="128"/>
      <c r="G670" s="128"/>
    </row>
    <row r="671" spans="1:7" ht="12">
      <c r="A671" s="128"/>
      <c r="B671" s="128"/>
      <c r="C671" s="128"/>
      <c r="D671" s="128"/>
      <c r="E671" s="128"/>
      <c r="F671" s="128"/>
      <c r="G671" s="128"/>
    </row>
    <row r="672" spans="1:7" ht="12">
      <c r="A672" s="128"/>
      <c r="B672" s="128"/>
      <c r="C672" s="128"/>
      <c r="D672" s="128"/>
      <c r="E672" s="128"/>
      <c r="F672" s="128"/>
      <c r="G672" s="128"/>
    </row>
    <row r="673" spans="1:7" ht="12">
      <c r="A673" s="128"/>
      <c r="B673" s="128"/>
      <c r="C673" s="128"/>
      <c r="D673" s="128"/>
      <c r="E673" s="128"/>
      <c r="F673" s="128"/>
      <c r="G673" s="128"/>
    </row>
    <row r="674" spans="1:7" ht="12">
      <c r="A674" s="128"/>
      <c r="B674" s="128"/>
      <c r="C674" s="128"/>
      <c r="D674" s="128"/>
      <c r="E674" s="128"/>
      <c r="F674" s="128"/>
      <c r="G674" s="128"/>
    </row>
    <row r="675" spans="1:7" ht="12">
      <c r="A675" s="128"/>
      <c r="B675" s="128"/>
      <c r="C675" s="128"/>
      <c r="D675" s="128"/>
      <c r="E675" s="128"/>
      <c r="F675" s="128"/>
      <c r="G675" s="128"/>
    </row>
    <row r="676" spans="1:7" ht="12">
      <c r="A676" s="128"/>
      <c r="B676" s="128"/>
      <c r="C676" s="128"/>
      <c r="D676" s="128"/>
      <c r="E676" s="128"/>
      <c r="F676" s="128"/>
      <c r="G676" s="128"/>
    </row>
    <row r="677" spans="1:7" ht="12">
      <c r="A677" s="128"/>
      <c r="B677" s="128"/>
      <c r="C677" s="128"/>
      <c r="D677" s="128"/>
      <c r="E677" s="128"/>
      <c r="F677" s="128"/>
      <c r="G677" s="128"/>
    </row>
    <row r="678" spans="1:7" ht="12">
      <c r="A678" s="128"/>
      <c r="B678" s="128"/>
      <c r="C678" s="128"/>
      <c r="D678" s="128"/>
      <c r="E678" s="128"/>
      <c r="F678" s="128"/>
      <c r="G678" s="128"/>
    </row>
    <row r="679" spans="1:7" ht="12">
      <c r="A679" s="128"/>
      <c r="B679" s="128"/>
      <c r="C679" s="128"/>
      <c r="D679" s="128"/>
      <c r="E679" s="128"/>
      <c r="F679" s="128"/>
      <c r="G679" s="128"/>
    </row>
    <row r="680" spans="1:7" ht="12">
      <c r="A680" s="128"/>
      <c r="B680" s="128"/>
      <c r="C680" s="128"/>
      <c r="D680" s="128"/>
      <c r="E680" s="128"/>
      <c r="F680" s="128"/>
      <c r="G680" s="128"/>
    </row>
    <row r="681" spans="1:7" ht="12">
      <c r="A681" s="128"/>
      <c r="B681" s="128"/>
      <c r="C681" s="128"/>
      <c r="D681" s="128"/>
      <c r="E681" s="128"/>
      <c r="F681" s="128"/>
      <c r="G681" s="128"/>
    </row>
    <row r="682" spans="1:7" ht="12">
      <c r="A682" s="128"/>
      <c r="B682" s="128"/>
      <c r="C682" s="128"/>
      <c r="D682" s="128"/>
      <c r="E682" s="128"/>
      <c r="F682" s="128"/>
      <c r="G682" s="128"/>
    </row>
    <row r="683" spans="1:7" ht="12">
      <c r="A683" s="128"/>
      <c r="B683" s="128"/>
      <c r="C683" s="128"/>
      <c r="D683" s="128"/>
      <c r="E683" s="128"/>
      <c r="F683" s="128"/>
      <c r="G683" s="128"/>
    </row>
    <row r="684" spans="1:7" ht="12">
      <c r="A684" s="128"/>
      <c r="B684" s="128"/>
      <c r="C684" s="128"/>
      <c r="D684" s="128"/>
      <c r="E684" s="128"/>
      <c r="F684" s="128"/>
      <c r="G684" s="128"/>
    </row>
    <row r="685" spans="1:7" ht="12">
      <c r="A685" s="128"/>
      <c r="B685" s="128"/>
      <c r="C685" s="128"/>
      <c r="D685" s="128"/>
      <c r="E685" s="128"/>
      <c r="F685" s="128"/>
      <c r="G685" s="128"/>
    </row>
    <row r="686" spans="1:7" ht="12">
      <c r="A686" s="128"/>
      <c r="B686" s="128"/>
      <c r="C686" s="128"/>
      <c r="D686" s="128"/>
      <c r="E686" s="128"/>
      <c r="F686" s="128"/>
      <c r="G686" s="128"/>
    </row>
    <row r="687" spans="1:7" ht="12">
      <c r="A687" s="128"/>
      <c r="B687" s="128"/>
      <c r="C687" s="128"/>
      <c r="D687" s="128"/>
      <c r="E687" s="128"/>
      <c r="F687" s="128"/>
      <c r="G687" s="128"/>
    </row>
    <row r="688" spans="1:7" ht="12">
      <c r="A688" s="128"/>
      <c r="B688" s="128"/>
      <c r="C688" s="128"/>
      <c r="D688" s="128"/>
      <c r="E688" s="128"/>
      <c r="F688" s="128"/>
      <c r="G688" s="128"/>
    </row>
    <row r="689" spans="1:7" ht="12">
      <c r="A689" s="128"/>
      <c r="B689" s="128"/>
      <c r="C689" s="128"/>
      <c r="D689" s="128"/>
      <c r="E689" s="128"/>
      <c r="F689" s="128"/>
      <c r="G689" s="128"/>
    </row>
    <row r="690" spans="1:7" ht="12">
      <c r="A690" s="128"/>
      <c r="B690" s="128"/>
      <c r="C690" s="128"/>
      <c r="D690" s="128"/>
      <c r="E690" s="128"/>
      <c r="F690" s="128"/>
      <c r="G690" s="128"/>
    </row>
    <row r="691" spans="1:7" ht="12">
      <c r="A691" s="128"/>
      <c r="B691" s="128"/>
      <c r="C691" s="128"/>
      <c r="D691" s="128"/>
      <c r="E691" s="128"/>
      <c r="F691" s="128"/>
      <c r="G691" s="128"/>
    </row>
    <row r="692" spans="1:7" ht="12">
      <c r="A692" s="128"/>
      <c r="B692" s="128"/>
      <c r="C692" s="128"/>
      <c r="D692" s="128"/>
      <c r="E692" s="128"/>
      <c r="F692" s="128"/>
      <c r="G692" s="128"/>
    </row>
    <row r="693" spans="1:7" ht="12">
      <c r="A693" s="128"/>
      <c r="B693" s="128"/>
      <c r="C693" s="128"/>
      <c r="D693" s="128"/>
      <c r="E693" s="128"/>
      <c r="F693" s="128"/>
      <c r="G693" s="128"/>
    </row>
    <row r="694" spans="1:7" ht="12">
      <c r="A694" s="128"/>
      <c r="B694" s="128"/>
      <c r="C694" s="128"/>
      <c r="D694" s="128"/>
      <c r="E694" s="128"/>
      <c r="F694" s="128"/>
      <c r="G694" s="128"/>
    </row>
    <row r="695" spans="1:7" ht="12">
      <c r="A695" s="128"/>
      <c r="B695" s="128"/>
      <c r="C695" s="128"/>
      <c r="D695" s="128"/>
      <c r="E695" s="128"/>
      <c r="F695" s="128"/>
      <c r="G695" s="128"/>
    </row>
    <row r="696" spans="1:7" ht="12">
      <c r="A696" s="128"/>
      <c r="B696" s="128"/>
      <c r="C696" s="128"/>
      <c r="D696" s="128"/>
      <c r="E696" s="128"/>
      <c r="F696" s="128"/>
      <c r="G696" s="128"/>
    </row>
    <row r="697" spans="1:7" ht="12">
      <c r="A697" s="128"/>
      <c r="B697" s="128"/>
      <c r="C697" s="128"/>
      <c r="D697" s="128"/>
      <c r="E697" s="128"/>
      <c r="F697" s="128"/>
      <c r="G697" s="128"/>
    </row>
    <row r="698" spans="1:7" ht="12">
      <c r="A698" s="128"/>
      <c r="B698" s="128"/>
      <c r="C698" s="128"/>
      <c r="D698" s="128"/>
      <c r="E698" s="128"/>
      <c r="F698" s="128"/>
      <c r="G698" s="128"/>
    </row>
    <row r="699" spans="1:7" ht="12">
      <c r="A699" s="128"/>
      <c r="B699" s="128"/>
      <c r="C699" s="128"/>
      <c r="D699" s="128"/>
      <c r="E699" s="128"/>
      <c r="F699" s="128"/>
      <c r="G699" s="128"/>
    </row>
    <row r="700" spans="1:7" ht="12">
      <c r="A700" s="128"/>
      <c r="B700" s="128"/>
      <c r="C700" s="128"/>
      <c r="D700" s="128"/>
      <c r="E700" s="128"/>
      <c r="F700" s="128"/>
      <c r="G700" s="128"/>
    </row>
    <row r="701" spans="1:7" ht="12">
      <c r="A701" s="128"/>
      <c r="B701" s="128"/>
      <c r="C701" s="128"/>
      <c r="D701" s="128"/>
      <c r="E701" s="128"/>
      <c r="F701" s="128"/>
      <c r="G701" s="128"/>
    </row>
    <row r="702" spans="1:7" ht="12">
      <c r="A702" s="128"/>
      <c r="B702" s="128"/>
      <c r="C702" s="128"/>
      <c r="D702" s="128"/>
      <c r="E702" s="128"/>
      <c r="F702" s="128"/>
      <c r="G702" s="128"/>
    </row>
    <row r="703" spans="1:7" ht="12">
      <c r="A703" s="128"/>
      <c r="B703" s="128"/>
      <c r="C703" s="128"/>
      <c r="D703" s="128"/>
      <c r="E703" s="128"/>
      <c r="F703" s="128"/>
      <c r="G703" s="128"/>
    </row>
    <row r="704" spans="1:7" ht="12">
      <c r="A704" s="128"/>
      <c r="B704" s="128"/>
      <c r="C704" s="128"/>
      <c r="D704" s="128"/>
      <c r="E704" s="128"/>
      <c r="F704" s="128"/>
      <c r="G704" s="128"/>
    </row>
    <row r="705" spans="1:7" ht="12">
      <c r="A705" s="128"/>
      <c r="B705" s="128"/>
      <c r="C705" s="128"/>
      <c r="D705" s="128"/>
      <c r="E705" s="128"/>
      <c r="F705" s="128"/>
      <c r="G705" s="128"/>
    </row>
    <row r="706" spans="1:7" ht="12">
      <c r="A706" s="128"/>
      <c r="B706" s="128"/>
      <c r="C706" s="128"/>
      <c r="D706" s="128"/>
      <c r="E706" s="128"/>
      <c r="F706" s="128"/>
      <c r="G706" s="128"/>
    </row>
    <row r="707" spans="1:7" ht="12">
      <c r="A707" s="128"/>
      <c r="B707" s="128"/>
      <c r="C707" s="128"/>
      <c r="D707" s="128"/>
      <c r="E707" s="128"/>
      <c r="F707" s="128"/>
      <c r="G707" s="128"/>
    </row>
    <row r="708" spans="1:7" ht="12">
      <c r="A708" s="128"/>
      <c r="B708" s="128"/>
      <c r="C708" s="128"/>
      <c r="D708" s="128"/>
      <c r="E708" s="128"/>
      <c r="F708" s="128"/>
      <c r="G708" s="128"/>
    </row>
    <row r="709" spans="1:7" ht="12">
      <c r="A709" s="128"/>
      <c r="B709" s="128"/>
      <c r="C709" s="128"/>
      <c r="D709" s="128"/>
      <c r="E709" s="128"/>
      <c r="F709" s="128"/>
      <c r="G709" s="128"/>
    </row>
    <row r="710" spans="1:7" ht="12">
      <c r="A710" s="128"/>
      <c r="B710" s="128"/>
      <c r="C710" s="128"/>
      <c r="D710" s="128"/>
      <c r="E710" s="128"/>
      <c r="F710" s="128"/>
      <c r="G710" s="128"/>
    </row>
    <row r="711" spans="1:7" ht="12">
      <c r="A711" s="128"/>
      <c r="B711" s="128"/>
      <c r="C711" s="128"/>
      <c r="D711" s="128"/>
      <c r="E711" s="128"/>
      <c r="F711" s="128"/>
      <c r="G711" s="128"/>
    </row>
    <row r="712" spans="1:7" ht="12">
      <c r="A712" s="128"/>
      <c r="B712" s="128"/>
      <c r="C712" s="128"/>
      <c r="D712" s="128"/>
      <c r="E712" s="128"/>
      <c r="F712" s="128"/>
      <c r="G712" s="128"/>
    </row>
    <row r="713" spans="1:7" ht="12">
      <c r="A713" s="128"/>
      <c r="B713" s="128"/>
      <c r="C713" s="128"/>
      <c r="D713" s="128"/>
      <c r="E713" s="128"/>
      <c r="F713" s="128"/>
      <c r="G713" s="128"/>
    </row>
    <row r="714" spans="1:7" ht="12">
      <c r="A714" s="128"/>
      <c r="B714" s="128"/>
      <c r="C714" s="128"/>
      <c r="D714" s="128"/>
      <c r="E714" s="128"/>
      <c r="F714" s="128"/>
      <c r="G714" s="128"/>
    </row>
    <row r="715" spans="1:7" ht="12">
      <c r="A715" s="128"/>
      <c r="B715" s="128"/>
      <c r="C715" s="128"/>
      <c r="D715" s="128"/>
      <c r="E715" s="128"/>
      <c r="F715" s="128"/>
      <c r="G715" s="128"/>
    </row>
    <row r="716" spans="1:7" ht="12">
      <c r="A716" s="128"/>
      <c r="B716" s="128"/>
      <c r="C716" s="128"/>
      <c r="D716" s="128"/>
      <c r="E716" s="128"/>
      <c r="F716" s="128"/>
      <c r="G716" s="128"/>
    </row>
    <row r="717" spans="1:7" ht="12">
      <c r="A717" s="128"/>
      <c r="B717" s="128"/>
      <c r="C717" s="128"/>
      <c r="D717" s="128"/>
      <c r="E717" s="128"/>
      <c r="F717" s="128"/>
      <c r="G717" s="128"/>
    </row>
    <row r="718" spans="1:7" ht="12">
      <c r="A718" s="128"/>
      <c r="B718" s="128"/>
      <c r="C718" s="128"/>
      <c r="D718" s="128"/>
      <c r="E718" s="128"/>
      <c r="F718" s="128"/>
      <c r="G718" s="128"/>
    </row>
    <row r="719" spans="1:7" ht="12">
      <c r="A719" s="128"/>
      <c r="B719" s="128"/>
      <c r="C719" s="128"/>
      <c r="D719" s="128"/>
      <c r="E719" s="128"/>
      <c r="F719" s="128"/>
      <c r="G719" s="128"/>
    </row>
    <row r="720" spans="1:7" ht="12">
      <c r="A720" s="128"/>
      <c r="B720" s="128"/>
      <c r="C720" s="128"/>
      <c r="D720" s="128"/>
      <c r="E720" s="128"/>
      <c r="F720" s="128"/>
      <c r="G720" s="128"/>
    </row>
    <row r="721" spans="1:7" ht="12">
      <c r="A721" s="128"/>
      <c r="B721" s="128"/>
      <c r="C721" s="128"/>
      <c r="D721" s="128"/>
      <c r="E721" s="128"/>
      <c r="F721" s="128"/>
      <c r="G721" s="128"/>
    </row>
    <row r="722" spans="1:7" ht="12">
      <c r="A722" s="128"/>
      <c r="B722" s="128"/>
      <c r="C722" s="128"/>
      <c r="D722" s="128"/>
      <c r="E722" s="128"/>
      <c r="F722" s="128"/>
      <c r="G722" s="128"/>
    </row>
    <row r="723" spans="1:7" ht="12">
      <c r="A723" s="128"/>
      <c r="B723" s="128"/>
      <c r="C723" s="128"/>
      <c r="D723" s="128"/>
      <c r="E723" s="128"/>
      <c r="F723" s="128"/>
      <c r="G723" s="128"/>
    </row>
    <row r="724" spans="1:7" ht="12">
      <c r="A724" s="128"/>
      <c r="B724" s="128"/>
      <c r="C724" s="128"/>
      <c r="D724" s="128"/>
      <c r="E724" s="128"/>
      <c r="F724" s="128"/>
      <c r="G724" s="128"/>
    </row>
    <row r="725" spans="1:7" ht="12">
      <c r="A725" s="128"/>
      <c r="B725" s="128"/>
      <c r="C725" s="128"/>
      <c r="D725" s="128"/>
      <c r="E725" s="128"/>
      <c r="F725" s="128"/>
      <c r="G725" s="128"/>
    </row>
    <row r="726" spans="1:7" ht="12">
      <c r="A726" s="128"/>
      <c r="B726" s="128"/>
      <c r="C726" s="128"/>
      <c r="D726" s="128"/>
      <c r="E726" s="128"/>
      <c r="F726" s="128"/>
      <c r="G726" s="128"/>
    </row>
    <row r="727" spans="1:7" ht="12">
      <c r="A727" s="128"/>
      <c r="B727" s="128"/>
      <c r="C727" s="128"/>
      <c r="D727" s="128"/>
      <c r="E727" s="128"/>
      <c r="F727" s="128"/>
      <c r="G727" s="128"/>
    </row>
    <row r="728" spans="1:7" ht="12">
      <c r="A728" s="128"/>
      <c r="B728" s="128"/>
      <c r="C728" s="128"/>
      <c r="D728" s="128"/>
      <c r="E728" s="128"/>
      <c r="F728" s="128"/>
      <c r="G728" s="128"/>
    </row>
    <row r="729" spans="1:7" ht="12">
      <c r="A729" s="128"/>
      <c r="B729" s="128"/>
      <c r="C729" s="128"/>
      <c r="D729" s="128"/>
      <c r="E729" s="128"/>
      <c r="F729" s="128"/>
      <c r="G729" s="128"/>
    </row>
    <row r="730" spans="1:7" ht="12">
      <c r="A730" s="128"/>
      <c r="B730" s="128"/>
      <c r="C730" s="128"/>
      <c r="D730" s="128"/>
      <c r="E730" s="128"/>
      <c r="F730" s="128"/>
      <c r="G730" s="128"/>
    </row>
    <row r="731" spans="1:7" ht="12">
      <c r="A731" s="128"/>
      <c r="B731" s="128"/>
      <c r="C731" s="128"/>
      <c r="D731" s="128"/>
      <c r="E731" s="128"/>
      <c r="F731" s="128"/>
      <c r="G731" s="128"/>
    </row>
    <row r="732" spans="1:7" ht="12">
      <c r="A732" s="128"/>
      <c r="B732" s="128"/>
      <c r="C732" s="128"/>
      <c r="D732" s="128"/>
      <c r="E732" s="128"/>
      <c r="F732" s="128"/>
      <c r="G732" s="128"/>
    </row>
    <row r="733" spans="1:7" ht="12">
      <c r="A733" s="128"/>
      <c r="B733" s="128"/>
      <c r="C733" s="128"/>
      <c r="D733" s="128"/>
      <c r="E733" s="128"/>
      <c r="F733" s="128"/>
      <c r="G733" s="128"/>
    </row>
    <row r="734" spans="1:7" ht="12">
      <c r="A734" s="128"/>
      <c r="B734" s="128"/>
      <c r="C734" s="128"/>
      <c r="D734" s="128"/>
      <c r="E734" s="128"/>
      <c r="F734" s="128"/>
      <c r="G734" s="128"/>
    </row>
    <row r="735" spans="1:7" ht="12">
      <c r="A735" s="128"/>
      <c r="B735" s="128"/>
      <c r="C735" s="128"/>
      <c r="D735" s="128"/>
      <c r="E735" s="128"/>
      <c r="F735" s="128"/>
      <c r="G735" s="128"/>
    </row>
    <row r="736" spans="1:7" ht="12">
      <c r="A736" s="128"/>
      <c r="B736" s="128"/>
      <c r="C736" s="128"/>
      <c r="D736" s="128"/>
      <c r="E736" s="128"/>
      <c r="F736" s="128"/>
      <c r="G736" s="128"/>
    </row>
    <row r="737" spans="1:7" ht="12">
      <c r="A737" s="128"/>
      <c r="B737" s="128"/>
      <c r="C737" s="128"/>
      <c r="D737" s="128"/>
      <c r="E737" s="128"/>
      <c r="F737" s="128"/>
      <c r="G737" s="128"/>
    </row>
    <row r="738" spans="1:7" ht="12">
      <c r="A738" s="128"/>
      <c r="B738" s="128"/>
      <c r="C738" s="128"/>
      <c r="D738" s="128"/>
      <c r="E738" s="128"/>
      <c r="F738" s="128"/>
      <c r="G738" s="128"/>
    </row>
    <row r="739" spans="1:7" ht="12">
      <c r="A739" s="128"/>
      <c r="B739" s="128"/>
      <c r="C739" s="128"/>
      <c r="D739" s="128"/>
      <c r="E739" s="128"/>
      <c r="F739" s="128"/>
      <c r="G739" s="128"/>
    </row>
    <row r="740" spans="1:7" ht="12">
      <c r="A740" s="128"/>
      <c r="B740" s="128"/>
      <c r="C740" s="128"/>
      <c r="D740" s="128"/>
      <c r="E740" s="128"/>
      <c r="F740" s="128"/>
      <c r="G740" s="128"/>
    </row>
    <row r="741" spans="1:7" ht="12">
      <c r="A741" s="128"/>
      <c r="B741" s="128"/>
      <c r="C741" s="128"/>
      <c r="D741" s="128"/>
      <c r="E741" s="128"/>
      <c r="F741" s="128"/>
      <c r="G741" s="128"/>
    </row>
    <row r="742" spans="1:7" ht="12">
      <c r="A742" s="128"/>
      <c r="B742" s="128"/>
      <c r="C742" s="128"/>
      <c r="D742" s="128"/>
      <c r="E742" s="128"/>
      <c r="F742" s="128"/>
      <c r="G742" s="128"/>
    </row>
    <row r="743" spans="1:7" ht="12">
      <c r="A743" s="128"/>
      <c r="B743" s="128"/>
      <c r="C743" s="128"/>
      <c r="D743" s="128"/>
      <c r="E743" s="128"/>
      <c r="F743" s="128"/>
      <c r="G743" s="128"/>
    </row>
    <row r="744" spans="1:7" ht="12">
      <c r="A744" s="128"/>
      <c r="B744" s="128"/>
      <c r="C744" s="128"/>
      <c r="D744" s="128"/>
      <c r="E744" s="128"/>
      <c r="F744" s="128"/>
      <c r="G744" s="128"/>
    </row>
    <row r="745" spans="1:7" ht="12">
      <c r="A745" s="128"/>
      <c r="B745" s="128"/>
      <c r="C745" s="128"/>
      <c r="D745" s="128"/>
      <c r="E745" s="128"/>
      <c r="F745" s="128"/>
      <c r="G745" s="128"/>
    </row>
    <row r="746" spans="1:7" ht="12">
      <c r="A746" s="128"/>
      <c r="B746" s="128"/>
      <c r="C746" s="128"/>
      <c r="D746" s="128"/>
      <c r="E746" s="128"/>
      <c r="F746" s="128"/>
      <c r="G746" s="128"/>
    </row>
    <row r="747" spans="1:7" ht="12">
      <c r="A747" s="128"/>
      <c r="B747" s="128"/>
      <c r="C747" s="128"/>
      <c r="D747" s="128"/>
      <c r="E747" s="128"/>
      <c r="F747" s="128"/>
      <c r="G747" s="128"/>
    </row>
    <row r="748" spans="1:7" ht="12">
      <c r="A748" s="128"/>
      <c r="B748" s="128"/>
      <c r="C748" s="128"/>
      <c r="D748" s="128"/>
      <c r="E748" s="128"/>
      <c r="F748" s="128"/>
      <c r="G748" s="128"/>
    </row>
    <row r="749" spans="1:7" ht="12">
      <c r="A749" s="128"/>
      <c r="B749" s="128"/>
      <c r="C749" s="128"/>
      <c r="D749" s="128"/>
      <c r="E749" s="128"/>
      <c r="F749" s="128"/>
      <c r="G749" s="128"/>
    </row>
    <row r="750" spans="1:7" ht="12">
      <c r="A750" s="128"/>
      <c r="B750" s="128"/>
      <c r="C750" s="128"/>
      <c r="D750" s="128"/>
      <c r="E750" s="128"/>
      <c r="F750" s="128"/>
      <c r="G750" s="128"/>
    </row>
    <row r="751" spans="1:7" ht="12">
      <c r="A751" s="128"/>
      <c r="B751" s="128"/>
      <c r="C751" s="128"/>
      <c r="D751" s="128"/>
      <c r="E751" s="128"/>
      <c r="F751" s="128"/>
      <c r="G751" s="128"/>
    </row>
    <row r="752" spans="1:7" ht="12">
      <c r="A752" s="128"/>
      <c r="B752" s="128"/>
      <c r="C752" s="128"/>
      <c r="D752" s="128"/>
      <c r="E752" s="128"/>
      <c r="F752" s="128"/>
      <c r="G752" s="128"/>
    </row>
    <row r="753" spans="1:7" ht="12">
      <c r="A753" s="128"/>
      <c r="B753" s="128"/>
      <c r="C753" s="128"/>
      <c r="D753" s="128"/>
      <c r="E753" s="128"/>
      <c r="F753" s="128"/>
      <c r="G753" s="128"/>
    </row>
    <row r="754" spans="1:7" ht="12">
      <c r="A754" s="128"/>
      <c r="B754" s="128"/>
      <c r="C754" s="128"/>
      <c r="D754" s="128"/>
      <c r="E754" s="128"/>
      <c r="F754" s="128"/>
      <c r="G754" s="128"/>
    </row>
    <row r="755" spans="1:7" ht="12">
      <c r="A755" s="128"/>
      <c r="B755" s="128"/>
      <c r="C755" s="128"/>
      <c r="D755" s="128"/>
      <c r="E755" s="128"/>
      <c r="F755" s="128"/>
      <c r="G755" s="128"/>
    </row>
    <row r="756" spans="1:7" ht="12">
      <c r="A756" s="128"/>
      <c r="B756" s="128"/>
      <c r="C756" s="128"/>
      <c r="D756" s="128"/>
      <c r="E756" s="128"/>
      <c r="F756" s="128"/>
      <c r="G756" s="128"/>
    </row>
    <row r="757" spans="1:7" ht="12">
      <c r="A757" s="128"/>
      <c r="B757" s="128"/>
      <c r="C757" s="128"/>
      <c r="D757" s="128"/>
      <c r="E757" s="128"/>
      <c r="F757" s="128"/>
      <c r="G757" s="128"/>
    </row>
    <row r="758" spans="1:7" ht="12">
      <c r="A758" s="128"/>
      <c r="B758" s="128"/>
      <c r="C758" s="128"/>
      <c r="D758" s="128"/>
      <c r="E758" s="128"/>
      <c r="F758" s="128"/>
      <c r="G758" s="128"/>
    </row>
    <row r="759" spans="1:7" ht="12">
      <c r="A759" s="128"/>
      <c r="B759" s="128"/>
      <c r="C759" s="128"/>
      <c r="D759" s="128"/>
      <c r="E759" s="128"/>
      <c r="F759" s="128"/>
      <c r="G759" s="128"/>
    </row>
    <row r="760" spans="1:7" ht="12">
      <c r="A760" s="128"/>
      <c r="B760" s="128"/>
      <c r="C760" s="128"/>
      <c r="D760" s="128"/>
      <c r="E760" s="128"/>
      <c r="F760" s="128"/>
      <c r="G760" s="128"/>
    </row>
    <row r="761" spans="1:7" ht="12">
      <c r="A761" s="128"/>
      <c r="B761" s="128"/>
      <c r="C761" s="128"/>
      <c r="D761" s="128"/>
      <c r="E761" s="128"/>
      <c r="F761" s="128"/>
      <c r="G761" s="128"/>
    </row>
    <row r="762" spans="1:7" ht="12">
      <c r="A762" s="128"/>
      <c r="B762" s="128"/>
      <c r="C762" s="128"/>
      <c r="D762" s="128"/>
      <c r="E762" s="128"/>
      <c r="F762" s="128"/>
      <c r="G762" s="128"/>
    </row>
    <row r="763" spans="1:7" ht="12">
      <c r="A763" s="128"/>
      <c r="B763" s="128"/>
      <c r="C763" s="128"/>
      <c r="D763" s="128"/>
      <c r="E763" s="128"/>
      <c r="F763" s="128"/>
      <c r="G763" s="128"/>
    </row>
    <row r="764" spans="1:7" ht="12">
      <c r="A764" s="128"/>
      <c r="B764" s="128"/>
      <c r="C764" s="128"/>
      <c r="D764" s="128"/>
      <c r="E764" s="128"/>
      <c r="F764" s="128"/>
      <c r="G764" s="128"/>
    </row>
    <row r="765" spans="1:7" ht="12">
      <c r="A765" s="128"/>
      <c r="B765" s="128"/>
      <c r="C765" s="128"/>
      <c r="D765" s="128"/>
      <c r="E765" s="128"/>
      <c r="F765" s="128"/>
      <c r="G765" s="128"/>
    </row>
    <row r="766" spans="1:7" ht="12">
      <c r="A766" s="128"/>
      <c r="B766" s="128"/>
      <c r="C766" s="128"/>
      <c r="D766" s="128"/>
      <c r="E766" s="128"/>
      <c r="F766" s="128"/>
      <c r="G766" s="128"/>
    </row>
    <row r="767" spans="1:7" ht="12">
      <c r="A767" s="128"/>
      <c r="B767" s="128"/>
      <c r="C767" s="128"/>
      <c r="D767" s="128"/>
      <c r="E767" s="128"/>
      <c r="F767" s="128"/>
      <c r="G767" s="128"/>
    </row>
    <row r="768" spans="1:7" ht="12">
      <c r="A768" s="128"/>
      <c r="B768" s="128"/>
      <c r="C768" s="128"/>
      <c r="D768" s="128"/>
      <c r="E768" s="128"/>
      <c r="F768" s="128"/>
      <c r="G768" s="128"/>
    </row>
    <row r="769" spans="1:7" ht="12">
      <c r="A769" s="128"/>
      <c r="B769" s="128"/>
      <c r="C769" s="128"/>
      <c r="D769" s="128"/>
      <c r="E769" s="128"/>
      <c r="F769" s="128"/>
      <c r="G769" s="128"/>
    </row>
    <row r="770" spans="1:7" ht="12">
      <c r="A770" s="128"/>
      <c r="B770" s="128"/>
      <c r="C770" s="128"/>
      <c r="D770" s="128"/>
      <c r="E770" s="128"/>
      <c r="F770" s="128"/>
      <c r="G770" s="128"/>
    </row>
    <row r="771" spans="1:7" ht="12">
      <c r="A771" s="128"/>
      <c r="B771" s="128"/>
      <c r="C771" s="128"/>
      <c r="D771" s="128"/>
      <c r="E771" s="128"/>
      <c r="F771" s="128"/>
      <c r="G771" s="128"/>
    </row>
    <row r="772" spans="1:7" ht="12">
      <c r="A772" s="128"/>
      <c r="B772" s="128"/>
      <c r="C772" s="128"/>
      <c r="D772" s="128"/>
      <c r="E772" s="128"/>
      <c r="F772" s="128"/>
      <c r="G772" s="128"/>
    </row>
    <row r="773" spans="1:7" ht="12">
      <c r="A773" s="128"/>
      <c r="B773" s="128"/>
      <c r="C773" s="128"/>
      <c r="D773" s="128"/>
      <c r="E773" s="128"/>
      <c r="F773" s="128"/>
      <c r="G773" s="128"/>
    </row>
    <row r="774" spans="1:7" ht="12">
      <c r="A774" s="128"/>
      <c r="B774" s="128"/>
      <c r="C774" s="128"/>
      <c r="D774" s="128"/>
      <c r="E774" s="128"/>
      <c r="F774" s="128"/>
      <c r="G774" s="128"/>
    </row>
    <row r="775" spans="1:7" ht="12">
      <c r="A775" s="128"/>
      <c r="B775" s="128"/>
      <c r="C775" s="128"/>
      <c r="D775" s="128"/>
      <c r="E775" s="128"/>
      <c r="F775" s="128"/>
      <c r="G775" s="128"/>
    </row>
    <row r="776" spans="1:7" ht="12">
      <c r="A776" s="128"/>
      <c r="B776" s="128"/>
      <c r="C776" s="128"/>
      <c r="D776" s="128"/>
      <c r="E776" s="128"/>
      <c r="F776" s="128"/>
      <c r="G776" s="128"/>
    </row>
    <row r="777" spans="1:7" ht="12">
      <c r="A777" s="128"/>
      <c r="B777" s="128"/>
      <c r="C777" s="128"/>
      <c r="D777" s="128"/>
      <c r="E777" s="128"/>
      <c r="F777" s="128"/>
      <c r="G777" s="128"/>
    </row>
    <row r="778" spans="1:7" ht="12">
      <c r="A778" s="128"/>
      <c r="B778" s="128"/>
      <c r="C778" s="128"/>
      <c r="D778" s="128"/>
      <c r="E778" s="128"/>
      <c r="F778" s="128"/>
      <c r="G778" s="128"/>
    </row>
    <row r="779" spans="1:7" ht="12">
      <c r="A779" s="128"/>
      <c r="B779" s="128"/>
      <c r="C779" s="128"/>
      <c r="D779" s="128"/>
      <c r="E779" s="128"/>
      <c r="F779" s="128"/>
      <c r="G779" s="128"/>
    </row>
    <row r="780" spans="1:7" ht="12">
      <c r="A780" s="128"/>
      <c r="B780" s="128"/>
      <c r="C780" s="128"/>
      <c r="D780" s="128"/>
      <c r="E780" s="128"/>
      <c r="F780" s="128"/>
      <c r="G780" s="128"/>
    </row>
    <row r="781" spans="1:7" ht="12">
      <c r="A781" s="128"/>
      <c r="B781" s="128"/>
      <c r="C781" s="128"/>
      <c r="D781" s="128"/>
      <c r="E781" s="128"/>
      <c r="F781" s="128"/>
      <c r="G781" s="128"/>
    </row>
    <row r="782" spans="1:7" ht="12">
      <c r="A782" s="128"/>
      <c r="B782" s="128"/>
      <c r="C782" s="128"/>
      <c r="D782" s="128"/>
      <c r="E782" s="128"/>
      <c r="F782" s="128"/>
      <c r="G782" s="128"/>
    </row>
    <row r="783" spans="1:7" ht="12">
      <c r="A783" s="128"/>
      <c r="B783" s="128"/>
      <c r="C783" s="128"/>
      <c r="D783" s="128"/>
      <c r="E783" s="128"/>
      <c r="F783" s="128"/>
      <c r="G783" s="128"/>
    </row>
    <row r="784" spans="1:7" ht="12">
      <c r="A784" s="128"/>
      <c r="B784" s="128"/>
      <c r="C784" s="128"/>
      <c r="D784" s="128"/>
      <c r="E784" s="128"/>
      <c r="F784" s="128"/>
      <c r="G784" s="128"/>
    </row>
    <row r="785" spans="1:7" ht="12">
      <c r="A785" s="128"/>
      <c r="B785" s="128"/>
      <c r="C785" s="128"/>
      <c r="D785" s="128"/>
      <c r="E785" s="128"/>
      <c r="F785" s="128"/>
      <c r="G785" s="128"/>
    </row>
    <row r="786" spans="1:7" ht="12">
      <c r="A786" s="128"/>
      <c r="B786" s="128"/>
      <c r="C786" s="128"/>
      <c r="D786" s="128"/>
      <c r="E786" s="128"/>
      <c r="F786" s="128"/>
      <c r="G786" s="128"/>
    </row>
    <row r="787" spans="1:7" ht="12">
      <c r="A787" s="128"/>
      <c r="B787" s="128"/>
      <c r="C787" s="128"/>
      <c r="D787" s="128"/>
      <c r="E787" s="128"/>
      <c r="F787" s="128"/>
      <c r="G787" s="128"/>
    </row>
    <row r="788" spans="1:7" ht="12">
      <c r="A788" s="128"/>
      <c r="B788" s="128"/>
      <c r="C788" s="128"/>
      <c r="D788" s="128"/>
      <c r="E788" s="128"/>
      <c r="F788" s="128"/>
      <c r="G788" s="128"/>
    </row>
    <row r="789" spans="1:7" ht="12">
      <c r="A789" s="128"/>
      <c r="B789" s="128"/>
      <c r="C789" s="128"/>
      <c r="D789" s="128"/>
      <c r="E789" s="128"/>
      <c r="F789" s="128"/>
      <c r="G789" s="128"/>
    </row>
    <row r="790" spans="1:7" ht="12">
      <c r="A790" s="128"/>
      <c r="B790" s="128"/>
      <c r="C790" s="128"/>
      <c r="D790" s="128"/>
      <c r="E790" s="128"/>
      <c r="F790" s="128"/>
      <c r="G790" s="128"/>
    </row>
    <row r="791" spans="1:7" ht="12">
      <c r="A791" s="128"/>
      <c r="B791" s="128"/>
      <c r="C791" s="128"/>
      <c r="D791" s="128"/>
      <c r="E791" s="128"/>
      <c r="F791" s="128"/>
      <c r="G791" s="128"/>
    </row>
    <row r="792" spans="1:7" ht="12">
      <c r="A792" s="128"/>
      <c r="B792" s="128"/>
      <c r="C792" s="128"/>
      <c r="D792" s="128"/>
      <c r="E792" s="128"/>
      <c r="F792" s="128"/>
      <c r="G792" s="128"/>
    </row>
    <row r="793" spans="1:7" ht="12">
      <c r="A793" s="128"/>
      <c r="B793" s="128"/>
      <c r="C793" s="128"/>
      <c r="D793" s="128"/>
      <c r="E793" s="128"/>
      <c r="F793" s="128"/>
      <c r="G793" s="128"/>
    </row>
    <row r="794" spans="1:7" ht="12">
      <c r="A794" s="128"/>
      <c r="B794" s="128"/>
      <c r="C794" s="128"/>
      <c r="D794" s="128"/>
      <c r="E794" s="128"/>
      <c r="F794" s="128"/>
      <c r="G794" s="128"/>
    </row>
    <row r="795" spans="1:7" ht="12">
      <c r="A795" s="128"/>
      <c r="B795" s="128"/>
      <c r="C795" s="128"/>
      <c r="D795" s="128"/>
      <c r="E795" s="128"/>
      <c r="F795" s="128"/>
      <c r="G795" s="128"/>
    </row>
    <row r="796" spans="1:7" ht="12">
      <c r="A796" s="128"/>
      <c r="B796" s="128"/>
      <c r="C796" s="128"/>
      <c r="D796" s="128"/>
      <c r="E796" s="128"/>
      <c r="F796" s="128"/>
      <c r="G796" s="128"/>
    </row>
    <row r="797" spans="1:7" ht="12">
      <c r="A797" s="128"/>
      <c r="B797" s="128"/>
      <c r="C797" s="128"/>
      <c r="D797" s="128"/>
      <c r="E797" s="128"/>
      <c r="F797" s="128"/>
      <c r="G797" s="128"/>
    </row>
    <row r="798" spans="1:7" ht="12">
      <c r="A798" s="128"/>
      <c r="B798" s="128"/>
      <c r="C798" s="128"/>
      <c r="D798" s="128"/>
      <c r="E798" s="128"/>
      <c r="F798" s="128"/>
      <c r="G798" s="128"/>
    </row>
    <row r="799" spans="1:7" ht="12">
      <c r="A799" s="128"/>
      <c r="B799" s="128"/>
      <c r="C799" s="128"/>
      <c r="D799" s="128"/>
      <c r="E799" s="128"/>
      <c r="F799" s="128"/>
      <c r="G799" s="128"/>
    </row>
    <row r="800" spans="1:7" ht="12">
      <c r="A800" s="128"/>
      <c r="B800" s="128"/>
      <c r="C800" s="128"/>
      <c r="D800" s="128"/>
      <c r="E800" s="128"/>
      <c r="F800" s="128"/>
      <c r="G800" s="128"/>
    </row>
    <row r="801" spans="1:7" ht="12">
      <c r="A801" s="128"/>
      <c r="B801" s="128"/>
      <c r="C801" s="128"/>
      <c r="D801" s="128"/>
      <c r="E801" s="128"/>
      <c r="F801" s="128"/>
      <c r="G801" s="128"/>
    </row>
    <row r="802" spans="1:7" ht="12">
      <c r="A802" s="128"/>
      <c r="B802" s="128"/>
      <c r="C802" s="128"/>
      <c r="D802" s="128"/>
      <c r="E802" s="128"/>
      <c r="F802" s="128"/>
      <c r="G802" s="128"/>
    </row>
    <row r="803" spans="1:7" ht="12">
      <c r="A803" s="128"/>
      <c r="B803" s="128"/>
      <c r="C803" s="128"/>
      <c r="D803" s="128"/>
      <c r="E803" s="128"/>
      <c r="F803" s="128"/>
      <c r="G803" s="128"/>
    </row>
    <row r="804" spans="1:7" ht="12">
      <c r="A804" s="128"/>
      <c r="B804" s="128"/>
      <c r="C804" s="128"/>
      <c r="D804" s="128"/>
      <c r="E804" s="128"/>
      <c r="F804" s="128"/>
      <c r="G804" s="128"/>
    </row>
    <row r="805" spans="1:7" ht="12">
      <c r="A805" s="128"/>
      <c r="B805" s="128"/>
      <c r="C805" s="128"/>
      <c r="D805" s="128"/>
      <c r="E805" s="128"/>
      <c r="F805" s="128"/>
      <c r="G805" s="128"/>
    </row>
    <row r="806" spans="1:7" ht="12">
      <c r="A806" s="128"/>
      <c r="B806" s="128"/>
      <c r="C806" s="128"/>
      <c r="D806" s="128"/>
      <c r="E806" s="128"/>
      <c r="F806" s="128"/>
      <c r="G806" s="128"/>
    </row>
    <row r="807" spans="1:7" ht="12">
      <c r="A807" s="128"/>
      <c r="B807" s="128"/>
      <c r="C807" s="128"/>
      <c r="D807" s="128"/>
      <c r="E807" s="128"/>
      <c r="F807" s="128"/>
      <c r="G807" s="128"/>
    </row>
    <row r="808" spans="1:7" ht="12">
      <c r="A808" s="128"/>
      <c r="B808" s="128"/>
      <c r="C808" s="128"/>
      <c r="D808" s="128"/>
      <c r="E808" s="128"/>
      <c r="F808" s="128"/>
      <c r="G808" s="128"/>
    </row>
    <row r="809" spans="1:7" ht="12">
      <c r="A809" s="128"/>
      <c r="B809" s="128"/>
      <c r="C809" s="128"/>
      <c r="D809" s="128"/>
      <c r="E809" s="128"/>
      <c r="F809" s="128"/>
      <c r="G809" s="128"/>
    </row>
    <row r="810" spans="1:7" ht="12">
      <c r="A810" s="128"/>
      <c r="B810" s="128"/>
      <c r="C810" s="128"/>
      <c r="D810" s="128"/>
      <c r="E810" s="128"/>
      <c r="F810" s="128"/>
      <c r="G810" s="128"/>
    </row>
    <row r="811" spans="1:7" ht="12">
      <c r="A811" s="128"/>
      <c r="B811" s="128"/>
      <c r="C811" s="128"/>
      <c r="D811" s="128"/>
      <c r="E811" s="128"/>
      <c r="F811" s="128"/>
      <c r="G811" s="128"/>
    </row>
    <row r="812" spans="1:7" ht="12">
      <c r="A812" s="128"/>
      <c r="B812" s="128"/>
      <c r="C812" s="128"/>
      <c r="D812" s="128"/>
      <c r="E812" s="128"/>
      <c r="F812" s="128"/>
      <c r="G812" s="128"/>
    </row>
    <row r="813" spans="1:7" ht="12">
      <c r="A813" s="128"/>
      <c r="B813" s="128"/>
      <c r="C813" s="128"/>
      <c r="D813" s="128"/>
      <c r="E813" s="128"/>
      <c r="F813" s="128"/>
      <c r="G813" s="128"/>
    </row>
    <row r="814" spans="1:7" ht="12">
      <c r="A814" s="128"/>
      <c r="B814" s="128"/>
      <c r="C814" s="128"/>
      <c r="D814" s="128"/>
      <c r="E814" s="128"/>
      <c r="F814" s="128"/>
      <c r="G814" s="128"/>
    </row>
    <row r="815" spans="1:7" ht="12">
      <c r="A815" s="128"/>
      <c r="B815" s="128"/>
      <c r="C815" s="128"/>
      <c r="D815" s="128"/>
      <c r="E815" s="128"/>
      <c r="F815" s="128"/>
      <c r="G815" s="128"/>
    </row>
    <row r="816" spans="1:7" ht="12">
      <c r="A816" s="128"/>
      <c r="B816" s="128"/>
      <c r="C816" s="128"/>
      <c r="D816" s="128"/>
      <c r="E816" s="128"/>
      <c r="F816" s="128"/>
      <c r="G816" s="128"/>
    </row>
    <row r="817" spans="1:7" ht="12">
      <c r="A817" s="128"/>
      <c r="B817" s="128"/>
      <c r="C817" s="128"/>
      <c r="D817" s="128"/>
      <c r="E817" s="128"/>
      <c r="F817" s="128"/>
      <c r="G817" s="128"/>
    </row>
    <row r="818" spans="1:7" ht="12">
      <c r="A818" s="128"/>
      <c r="B818" s="128"/>
      <c r="C818" s="128"/>
      <c r="D818" s="128"/>
      <c r="E818" s="128"/>
      <c r="F818" s="128"/>
      <c r="G818" s="128"/>
    </row>
    <row r="819" spans="1:7" ht="12">
      <c r="A819" s="128"/>
      <c r="B819" s="128"/>
      <c r="C819" s="128"/>
      <c r="D819" s="128"/>
      <c r="E819" s="128"/>
      <c r="F819" s="128"/>
      <c r="G819" s="128"/>
    </row>
    <row r="820" spans="1:7" ht="12">
      <c r="A820" s="128"/>
      <c r="B820" s="128"/>
      <c r="C820" s="128"/>
      <c r="D820" s="128"/>
      <c r="E820" s="128"/>
      <c r="F820" s="128"/>
      <c r="G820" s="128"/>
    </row>
    <row r="821" spans="1:7" ht="12">
      <c r="A821" s="128"/>
      <c r="B821" s="128"/>
      <c r="C821" s="128"/>
      <c r="D821" s="128"/>
      <c r="E821" s="128"/>
      <c r="F821" s="128"/>
      <c r="G821" s="128"/>
    </row>
    <row r="822" spans="1:7" ht="12">
      <c r="A822" s="128"/>
      <c r="B822" s="128"/>
      <c r="C822" s="128"/>
      <c r="D822" s="128"/>
      <c r="E822" s="128"/>
      <c r="F822" s="128"/>
      <c r="G822" s="128"/>
    </row>
    <row r="823" spans="1:7" ht="12">
      <c r="A823" s="128"/>
      <c r="B823" s="128"/>
      <c r="C823" s="128"/>
      <c r="D823" s="128"/>
      <c r="E823" s="128"/>
      <c r="F823" s="128"/>
      <c r="G823" s="128"/>
    </row>
    <row r="824" spans="1:7" ht="12">
      <c r="A824" s="128"/>
      <c r="B824" s="128"/>
      <c r="C824" s="128"/>
      <c r="D824" s="128"/>
      <c r="E824" s="128"/>
      <c r="F824" s="128"/>
      <c r="G824" s="128"/>
    </row>
    <row r="825" spans="1:7" ht="12">
      <c r="A825" s="128"/>
      <c r="B825" s="128"/>
      <c r="C825" s="128"/>
      <c r="D825" s="128"/>
      <c r="E825" s="128"/>
      <c r="F825" s="128"/>
      <c r="G825" s="128"/>
    </row>
    <row r="826" spans="1:7" ht="12">
      <c r="A826" s="128"/>
      <c r="B826" s="128"/>
      <c r="C826" s="128"/>
      <c r="D826" s="128"/>
      <c r="E826" s="128"/>
      <c r="F826" s="128"/>
      <c r="G826" s="128"/>
    </row>
    <row r="827" spans="1:7" ht="12">
      <c r="A827" s="128"/>
      <c r="B827" s="128"/>
      <c r="C827" s="128"/>
      <c r="D827" s="128"/>
      <c r="E827" s="128"/>
      <c r="F827" s="128"/>
      <c r="G827" s="128"/>
    </row>
    <row r="828" spans="1:7" ht="12">
      <c r="A828" s="128"/>
      <c r="B828" s="128"/>
      <c r="C828" s="128"/>
      <c r="D828" s="128"/>
      <c r="E828" s="128"/>
      <c r="F828" s="128"/>
      <c r="G828" s="128"/>
    </row>
    <row r="829" spans="1:7" ht="12">
      <c r="A829" s="128"/>
      <c r="B829" s="128"/>
      <c r="C829" s="128"/>
      <c r="D829" s="128"/>
      <c r="E829" s="128"/>
      <c r="F829" s="128"/>
      <c r="G829" s="128"/>
    </row>
    <row r="830" spans="1:7" ht="12">
      <c r="A830" s="128"/>
      <c r="B830" s="128"/>
      <c r="C830" s="128"/>
      <c r="D830" s="128"/>
      <c r="E830" s="128"/>
      <c r="F830" s="128"/>
      <c r="G830" s="128"/>
    </row>
    <row r="831" spans="1:7" ht="12">
      <c r="A831" s="128"/>
      <c r="B831" s="128"/>
      <c r="C831" s="128"/>
      <c r="D831" s="128"/>
      <c r="E831" s="128"/>
      <c r="F831" s="128"/>
      <c r="G831" s="128"/>
    </row>
    <row r="832" spans="1:7" ht="12">
      <c r="A832" s="128"/>
      <c r="B832" s="128"/>
      <c r="C832" s="128"/>
      <c r="D832" s="128"/>
      <c r="E832" s="128"/>
      <c r="F832" s="128"/>
      <c r="G832" s="128"/>
    </row>
    <row r="833" spans="1:7" ht="12">
      <c r="A833" s="128"/>
      <c r="B833" s="128"/>
      <c r="C833" s="128"/>
      <c r="D833" s="128"/>
      <c r="E833" s="128"/>
      <c r="F833" s="128"/>
      <c r="G833" s="128"/>
    </row>
    <row r="834" spans="1:7" ht="12">
      <c r="A834" s="128"/>
      <c r="B834" s="128"/>
      <c r="C834" s="128"/>
      <c r="D834" s="128"/>
      <c r="E834" s="128"/>
      <c r="F834" s="128"/>
      <c r="G834" s="128"/>
    </row>
    <row r="835" spans="1:7" ht="12">
      <c r="A835" s="128"/>
      <c r="B835" s="128"/>
      <c r="C835" s="128"/>
      <c r="D835" s="128"/>
      <c r="E835" s="128"/>
      <c r="F835" s="128"/>
      <c r="G835" s="128"/>
    </row>
    <row r="836" spans="1:7" ht="12">
      <c r="A836" s="128"/>
      <c r="B836" s="128"/>
      <c r="C836" s="128"/>
      <c r="D836" s="128"/>
      <c r="E836" s="128"/>
      <c r="F836" s="128"/>
      <c r="G836" s="128"/>
    </row>
    <row r="837" spans="1:7" ht="12">
      <c r="A837" s="128"/>
      <c r="B837" s="128"/>
      <c r="C837" s="128"/>
      <c r="D837" s="128"/>
      <c r="E837" s="128"/>
      <c r="F837" s="128"/>
      <c r="G837" s="128"/>
    </row>
    <row r="838" spans="1:7" ht="12">
      <c r="A838" s="128"/>
      <c r="B838" s="128"/>
      <c r="C838" s="128"/>
      <c r="D838" s="128"/>
      <c r="E838" s="128"/>
      <c r="F838" s="128"/>
      <c r="G838" s="128"/>
    </row>
    <row r="839" spans="1:7" ht="12">
      <c r="A839" s="128"/>
      <c r="B839" s="128"/>
      <c r="C839" s="128"/>
      <c r="D839" s="128"/>
      <c r="E839" s="128"/>
      <c r="F839" s="128"/>
      <c r="G839" s="128"/>
    </row>
    <row r="840" spans="1:7" ht="12">
      <c r="A840" s="128"/>
      <c r="B840" s="128"/>
      <c r="C840" s="128"/>
      <c r="D840" s="128"/>
      <c r="E840" s="128"/>
      <c r="F840" s="128"/>
      <c r="G840" s="128"/>
    </row>
    <row r="841" spans="1:7" ht="12">
      <c r="A841" s="128"/>
      <c r="B841" s="128"/>
      <c r="C841" s="128"/>
      <c r="D841" s="128"/>
      <c r="E841" s="128"/>
      <c r="F841" s="128"/>
      <c r="G841" s="128"/>
    </row>
    <row r="842" spans="1:7" ht="12">
      <c r="A842" s="128"/>
      <c r="B842" s="128"/>
      <c r="C842" s="128"/>
      <c r="D842" s="128"/>
      <c r="E842" s="128"/>
      <c r="F842" s="128"/>
      <c r="G842" s="128"/>
    </row>
    <row r="843" spans="1:7" ht="12">
      <c r="A843" s="128"/>
      <c r="B843" s="128"/>
      <c r="C843" s="128"/>
      <c r="D843" s="128"/>
      <c r="E843" s="128"/>
      <c r="F843" s="128"/>
      <c r="G843" s="128"/>
    </row>
    <row r="844" spans="1:7" ht="12">
      <c r="A844" s="128"/>
      <c r="B844" s="128"/>
      <c r="C844" s="128"/>
      <c r="D844" s="128"/>
      <c r="E844" s="128"/>
      <c r="F844" s="128"/>
      <c r="G844" s="128"/>
    </row>
    <row r="845" spans="1:7" ht="12">
      <c r="A845" s="128"/>
      <c r="B845" s="128"/>
      <c r="C845" s="128"/>
      <c r="D845" s="128"/>
      <c r="E845" s="128"/>
      <c r="F845" s="128"/>
      <c r="G845" s="128"/>
    </row>
    <row r="846" spans="1:7" ht="12">
      <c r="A846" s="128"/>
      <c r="B846" s="128"/>
      <c r="C846" s="128"/>
      <c r="D846" s="128"/>
      <c r="E846" s="128"/>
      <c r="F846" s="128"/>
      <c r="G846" s="128"/>
    </row>
    <row r="847" spans="1:7" ht="12">
      <c r="A847" s="128"/>
      <c r="B847" s="128"/>
      <c r="C847" s="128"/>
      <c r="D847" s="128"/>
      <c r="E847" s="128"/>
      <c r="F847" s="128"/>
      <c r="G847" s="128"/>
    </row>
    <row r="848" spans="1:7" ht="12">
      <c r="A848" s="128"/>
      <c r="B848" s="128"/>
      <c r="C848" s="128"/>
      <c r="D848" s="128"/>
      <c r="E848" s="128"/>
      <c r="F848" s="128"/>
      <c r="G848" s="128"/>
    </row>
    <row r="849" spans="1:7" ht="12">
      <c r="A849" s="128"/>
      <c r="B849" s="128"/>
      <c r="C849" s="128"/>
      <c r="D849" s="128"/>
      <c r="E849" s="128"/>
      <c r="F849" s="128"/>
      <c r="G849" s="128"/>
    </row>
    <row r="850" spans="1:7" ht="12">
      <c r="A850" s="128"/>
      <c r="B850" s="128"/>
      <c r="C850" s="128"/>
      <c r="D850" s="128"/>
      <c r="E850" s="128"/>
      <c r="F850" s="128"/>
      <c r="G850" s="128"/>
    </row>
    <row r="851" spans="1:7" ht="12">
      <c r="A851" s="128"/>
      <c r="B851" s="128"/>
      <c r="C851" s="128"/>
      <c r="D851" s="128"/>
      <c r="E851" s="128"/>
      <c r="F851" s="128"/>
      <c r="G851" s="128"/>
    </row>
    <row r="852" spans="1:7" ht="12">
      <c r="A852" s="128"/>
      <c r="B852" s="128"/>
      <c r="C852" s="128"/>
      <c r="D852" s="128"/>
      <c r="E852" s="128"/>
      <c r="F852" s="128"/>
      <c r="G852" s="128"/>
    </row>
    <row r="853" spans="1:7" ht="12">
      <c r="A853" s="128"/>
      <c r="B853" s="128"/>
      <c r="C853" s="128"/>
      <c r="D853" s="128"/>
      <c r="E853" s="128"/>
      <c r="F853" s="128"/>
      <c r="G853" s="128"/>
    </row>
    <row r="854" spans="1:7" ht="12">
      <c r="A854" s="128"/>
      <c r="B854" s="128"/>
      <c r="C854" s="128"/>
      <c r="D854" s="128"/>
      <c r="E854" s="128"/>
      <c r="F854" s="128"/>
      <c r="G854" s="128"/>
    </row>
    <row r="855" spans="1:7" ht="12">
      <c r="A855" s="128"/>
      <c r="B855" s="128"/>
      <c r="C855" s="128"/>
      <c r="D855" s="128"/>
      <c r="E855" s="128"/>
      <c r="F855" s="128"/>
      <c r="G855" s="128"/>
    </row>
    <row r="856" spans="1:7" ht="12">
      <c r="A856" s="128"/>
      <c r="B856" s="128"/>
      <c r="C856" s="128"/>
      <c r="D856" s="128"/>
      <c r="E856" s="128"/>
      <c r="F856" s="128"/>
      <c r="G856" s="128"/>
    </row>
    <row r="857" spans="1:7" ht="12">
      <c r="A857" s="128"/>
      <c r="B857" s="128"/>
      <c r="C857" s="128"/>
      <c r="D857" s="128"/>
      <c r="E857" s="128"/>
      <c r="F857" s="128"/>
      <c r="G857" s="128"/>
    </row>
    <row r="858" spans="1:7" ht="12">
      <c r="A858" s="128"/>
      <c r="B858" s="128"/>
      <c r="C858" s="128"/>
      <c r="D858" s="128"/>
      <c r="E858" s="128"/>
      <c r="F858" s="128"/>
      <c r="G858" s="128"/>
    </row>
    <row r="859" spans="1:7" ht="12">
      <c r="A859" s="128"/>
      <c r="B859" s="128"/>
      <c r="C859" s="128"/>
      <c r="D859" s="128"/>
      <c r="E859" s="128"/>
      <c r="F859" s="128"/>
      <c r="G859" s="128"/>
    </row>
    <row r="860" spans="1:7" ht="12">
      <c r="A860" s="128"/>
      <c r="B860" s="128"/>
      <c r="C860" s="128"/>
      <c r="D860" s="128"/>
      <c r="E860" s="128"/>
      <c r="F860" s="128"/>
      <c r="G860" s="128"/>
    </row>
    <row r="861" spans="1:7" ht="12">
      <c r="A861" s="128"/>
      <c r="B861" s="128"/>
      <c r="C861" s="128"/>
      <c r="D861" s="128"/>
      <c r="E861" s="128"/>
      <c r="F861" s="128"/>
      <c r="G861" s="128"/>
    </row>
    <row r="862" spans="1:7" ht="12">
      <c r="A862" s="128"/>
      <c r="B862" s="128"/>
      <c r="C862" s="128"/>
      <c r="D862" s="128"/>
      <c r="E862" s="128"/>
      <c r="F862" s="128"/>
      <c r="G862" s="128"/>
    </row>
    <row r="863" spans="1:7" ht="12">
      <c r="A863" s="128"/>
      <c r="B863" s="128"/>
      <c r="C863" s="128"/>
      <c r="D863" s="128"/>
      <c r="E863" s="128"/>
      <c r="F863" s="128"/>
      <c r="G863" s="128"/>
    </row>
    <row r="864" spans="1:7" ht="12">
      <c r="A864" s="128"/>
      <c r="B864" s="128"/>
      <c r="C864" s="128"/>
      <c r="D864" s="128"/>
      <c r="E864" s="128"/>
      <c r="F864" s="128"/>
      <c r="G864" s="128"/>
    </row>
    <row r="865" spans="1:7" ht="12">
      <c r="A865" s="128"/>
      <c r="B865" s="128"/>
      <c r="C865" s="128"/>
      <c r="D865" s="128"/>
      <c r="E865" s="128"/>
      <c r="F865" s="128"/>
      <c r="G865" s="128"/>
    </row>
    <row r="866" spans="1:7" ht="12">
      <c r="A866" s="128"/>
      <c r="B866" s="128"/>
      <c r="C866" s="128"/>
      <c r="D866" s="128"/>
      <c r="E866" s="128"/>
      <c r="F866" s="128"/>
      <c r="G866" s="128"/>
    </row>
    <row r="867" spans="1:7" ht="12">
      <c r="A867" s="128"/>
      <c r="B867" s="128"/>
      <c r="C867" s="128"/>
      <c r="D867" s="128"/>
      <c r="E867" s="128"/>
      <c r="F867" s="128"/>
      <c r="G867" s="128"/>
    </row>
    <row r="868" spans="1:7" ht="12">
      <c r="A868" s="128"/>
      <c r="B868" s="128"/>
      <c r="C868" s="128"/>
      <c r="D868" s="128"/>
      <c r="E868" s="128"/>
      <c r="F868" s="128"/>
      <c r="G868" s="128"/>
    </row>
    <row r="869" spans="1:7" ht="12">
      <c r="A869" s="128"/>
      <c r="B869" s="128"/>
      <c r="C869" s="128"/>
      <c r="D869" s="128"/>
      <c r="E869" s="128"/>
      <c r="F869" s="128"/>
      <c r="G869" s="128"/>
    </row>
    <row r="870" spans="1:7" ht="12">
      <c r="A870" s="128"/>
      <c r="B870" s="128"/>
      <c r="C870" s="128"/>
      <c r="D870" s="128"/>
      <c r="E870" s="128"/>
      <c r="F870" s="128"/>
      <c r="G870" s="128"/>
    </row>
    <row r="871" spans="1:7" ht="12">
      <c r="A871" s="128"/>
      <c r="B871" s="128"/>
      <c r="C871" s="128"/>
      <c r="D871" s="128"/>
      <c r="E871" s="128"/>
      <c r="F871" s="128"/>
      <c r="G871" s="128"/>
    </row>
    <row r="872" spans="1:7" ht="12">
      <c r="A872" s="128"/>
      <c r="B872" s="128"/>
      <c r="C872" s="128"/>
      <c r="D872" s="128"/>
      <c r="E872" s="128"/>
      <c r="F872" s="128"/>
      <c r="G872" s="128"/>
    </row>
    <row r="873" spans="1:7" ht="12">
      <c r="A873" s="128"/>
      <c r="B873" s="128"/>
      <c r="C873" s="128"/>
      <c r="D873" s="128"/>
      <c r="E873" s="128"/>
      <c r="F873" s="128"/>
      <c r="G873" s="128"/>
    </row>
    <row r="874" spans="1:7" ht="12">
      <c r="A874" s="128"/>
      <c r="B874" s="128"/>
      <c r="C874" s="128"/>
      <c r="D874" s="128"/>
      <c r="E874" s="128"/>
      <c r="F874" s="128"/>
      <c r="G874" s="128"/>
    </row>
    <row r="875" spans="1:7" ht="12">
      <c r="A875" s="128"/>
      <c r="B875" s="128"/>
      <c r="C875" s="128"/>
      <c r="D875" s="128"/>
      <c r="E875" s="128"/>
      <c r="F875" s="128"/>
      <c r="G875" s="128"/>
    </row>
    <row r="876" spans="1:7" ht="12">
      <c r="A876" s="128"/>
      <c r="B876" s="128"/>
      <c r="C876" s="128"/>
      <c r="D876" s="128"/>
      <c r="E876" s="128"/>
      <c r="F876" s="128"/>
      <c r="G876" s="128"/>
    </row>
    <row r="877" spans="1:7" ht="12">
      <c r="A877" s="128"/>
      <c r="B877" s="128"/>
      <c r="C877" s="128"/>
      <c r="D877" s="128"/>
      <c r="E877" s="128"/>
      <c r="F877" s="128"/>
      <c r="G877" s="128"/>
    </row>
    <row r="878" spans="1:7" ht="12">
      <c r="A878" s="128"/>
      <c r="B878" s="128"/>
      <c r="C878" s="128"/>
      <c r="D878" s="128"/>
      <c r="E878" s="128"/>
      <c r="F878" s="128"/>
      <c r="G878" s="128"/>
    </row>
    <row r="879" spans="1:7" ht="12">
      <c r="A879" s="128"/>
      <c r="B879" s="128"/>
      <c r="C879" s="128"/>
      <c r="D879" s="128"/>
      <c r="E879" s="128"/>
      <c r="F879" s="128"/>
      <c r="G879" s="128"/>
    </row>
    <row r="880" spans="1:7" ht="12">
      <c r="A880" s="128"/>
      <c r="B880" s="128"/>
      <c r="C880" s="128"/>
      <c r="D880" s="128"/>
      <c r="E880" s="128"/>
      <c r="F880" s="128"/>
      <c r="G880" s="128"/>
    </row>
    <row r="881" spans="1:7" ht="12">
      <c r="A881" s="128"/>
      <c r="B881" s="128"/>
      <c r="C881" s="128"/>
      <c r="D881" s="128"/>
      <c r="E881" s="128"/>
      <c r="F881" s="128"/>
      <c r="G881" s="128"/>
    </row>
    <row r="882" spans="1:7" ht="12">
      <c r="A882" s="128"/>
      <c r="B882" s="128"/>
      <c r="C882" s="128"/>
      <c r="D882" s="128"/>
      <c r="E882" s="128"/>
      <c r="F882" s="128"/>
      <c r="G882" s="128"/>
    </row>
    <row r="883" spans="1:7" ht="12">
      <c r="A883" s="128"/>
      <c r="B883" s="128"/>
      <c r="C883" s="128"/>
      <c r="D883" s="128"/>
      <c r="E883" s="128"/>
      <c r="F883" s="128"/>
      <c r="G883" s="128"/>
    </row>
    <row r="884" spans="1:7" ht="12">
      <c r="A884" s="128"/>
      <c r="B884" s="128"/>
      <c r="C884" s="128"/>
      <c r="D884" s="128"/>
      <c r="E884" s="128"/>
      <c r="F884" s="128"/>
      <c r="G884" s="128"/>
    </row>
    <row r="885" spans="1:7" ht="12">
      <c r="A885" s="128"/>
      <c r="B885" s="128"/>
      <c r="C885" s="128"/>
      <c r="D885" s="128"/>
      <c r="E885" s="128"/>
      <c r="F885" s="128"/>
      <c r="G885" s="128"/>
    </row>
    <row r="886" spans="1:7" ht="12">
      <c r="A886" s="128"/>
      <c r="B886" s="128"/>
      <c r="C886" s="128"/>
      <c r="D886" s="128"/>
      <c r="E886" s="128"/>
      <c r="F886" s="128"/>
      <c r="G886" s="128"/>
    </row>
    <row r="887" spans="1:7" ht="12">
      <c r="A887" s="128"/>
      <c r="B887" s="128"/>
      <c r="C887" s="128"/>
      <c r="D887" s="128"/>
      <c r="E887" s="128"/>
      <c r="F887" s="128"/>
      <c r="G887" s="128"/>
    </row>
    <row r="888" spans="1:7" ht="12">
      <c r="A888" s="128"/>
      <c r="B888" s="128"/>
      <c r="C888" s="128"/>
      <c r="D888" s="128"/>
      <c r="E888" s="128"/>
      <c r="F888" s="128"/>
      <c r="G888" s="128"/>
    </row>
    <row r="889" spans="1:7" ht="12">
      <c r="A889" s="128"/>
      <c r="B889" s="128"/>
      <c r="C889" s="128"/>
      <c r="D889" s="128"/>
      <c r="E889" s="128"/>
      <c r="F889" s="128"/>
      <c r="G889" s="128"/>
    </row>
    <row r="890" spans="1:7" ht="12">
      <c r="A890" s="128"/>
      <c r="B890" s="128"/>
      <c r="C890" s="128"/>
      <c r="D890" s="128"/>
      <c r="E890" s="128"/>
      <c r="F890" s="128"/>
      <c r="G890" s="128"/>
    </row>
    <row r="891" spans="1:7" ht="12">
      <c r="A891" s="128"/>
      <c r="B891" s="128"/>
      <c r="C891" s="128"/>
      <c r="D891" s="128"/>
      <c r="E891" s="128"/>
      <c r="F891" s="128"/>
      <c r="G891" s="128"/>
    </row>
    <row r="892" spans="1:7" ht="12">
      <c r="A892" s="128"/>
      <c r="B892" s="128"/>
      <c r="C892" s="128"/>
      <c r="D892" s="128"/>
      <c r="E892" s="128"/>
      <c r="F892" s="128"/>
      <c r="G892" s="128"/>
    </row>
    <row r="893" spans="1:7" ht="12">
      <c r="A893" s="128"/>
      <c r="B893" s="128"/>
      <c r="C893" s="128"/>
      <c r="D893" s="128"/>
      <c r="E893" s="128"/>
      <c r="F893" s="128"/>
      <c r="G893" s="128"/>
    </row>
    <row r="894" spans="1:7" ht="12">
      <c r="A894" s="128"/>
      <c r="B894" s="128"/>
      <c r="C894" s="128"/>
      <c r="D894" s="128"/>
      <c r="E894" s="128"/>
      <c r="F894" s="128"/>
      <c r="G894" s="128"/>
    </row>
    <row r="895" spans="1:7" ht="12">
      <c r="A895" s="128"/>
      <c r="B895" s="128"/>
      <c r="C895" s="128"/>
      <c r="D895" s="128"/>
      <c r="E895" s="128"/>
      <c r="F895" s="128"/>
      <c r="G895" s="128"/>
    </row>
    <row r="896" spans="1:7" ht="12">
      <c r="A896" s="128"/>
      <c r="B896" s="128"/>
      <c r="C896" s="128"/>
      <c r="D896" s="128"/>
      <c r="E896" s="128"/>
      <c r="F896" s="128"/>
      <c r="G896" s="128"/>
    </row>
    <row r="897" spans="1:7" ht="12">
      <c r="A897" s="128"/>
      <c r="B897" s="128"/>
      <c r="C897" s="128"/>
      <c r="D897" s="128"/>
      <c r="E897" s="128"/>
      <c r="F897" s="128"/>
      <c r="G897" s="128"/>
    </row>
    <row r="898" spans="1:7" ht="12">
      <c r="A898" s="128"/>
      <c r="B898" s="128"/>
      <c r="C898" s="128"/>
      <c r="D898" s="128"/>
      <c r="E898" s="128"/>
      <c r="F898" s="128"/>
      <c r="G898" s="128"/>
    </row>
    <row r="899" spans="1:7" ht="12">
      <c r="A899" s="128"/>
      <c r="B899" s="128"/>
      <c r="C899" s="128"/>
      <c r="D899" s="128"/>
      <c r="E899" s="128"/>
      <c r="F899" s="128"/>
      <c r="G899" s="128"/>
    </row>
    <row r="900" spans="1:7" ht="12">
      <c r="A900" s="128"/>
      <c r="B900" s="128"/>
      <c r="C900" s="128"/>
      <c r="D900" s="128"/>
      <c r="E900" s="128"/>
      <c r="F900" s="128"/>
      <c r="G900" s="128"/>
    </row>
    <row r="901" spans="1:7" ht="12">
      <c r="A901" s="128"/>
      <c r="B901" s="128"/>
      <c r="C901" s="128"/>
      <c r="D901" s="128"/>
      <c r="E901" s="128"/>
      <c r="F901" s="128"/>
      <c r="G901" s="128"/>
    </row>
    <row r="902" spans="1:7" ht="12">
      <c r="A902" s="128"/>
      <c r="B902" s="128"/>
      <c r="C902" s="128"/>
      <c r="D902" s="128"/>
      <c r="E902" s="128"/>
      <c r="F902" s="128"/>
      <c r="G902" s="128"/>
    </row>
    <row r="903" spans="1:7" ht="12">
      <c r="A903" s="128"/>
      <c r="B903" s="128"/>
      <c r="C903" s="128"/>
      <c r="D903" s="128"/>
      <c r="E903" s="128"/>
      <c r="F903" s="128"/>
      <c r="G903" s="128"/>
    </row>
    <row r="904" spans="1:7" ht="12">
      <c r="A904" s="128"/>
      <c r="B904" s="128"/>
      <c r="C904" s="128"/>
      <c r="D904" s="128"/>
      <c r="E904" s="128"/>
      <c r="F904" s="128"/>
      <c r="G904" s="128"/>
    </row>
    <row r="905" spans="1:7" ht="12">
      <c r="A905" s="128"/>
      <c r="B905" s="128"/>
      <c r="C905" s="128"/>
      <c r="D905" s="128"/>
      <c r="E905" s="128"/>
      <c r="F905" s="128"/>
      <c r="G905" s="128"/>
    </row>
    <row r="906" spans="1:7" ht="12">
      <c r="A906" s="128"/>
      <c r="B906" s="128"/>
      <c r="C906" s="128"/>
      <c r="D906" s="128"/>
      <c r="E906" s="128"/>
      <c r="F906" s="128"/>
      <c r="G906" s="128"/>
    </row>
    <row r="907" spans="1:7" ht="12">
      <c r="A907" s="128"/>
      <c r="B907" s="128"/>
      <c r="C907" s="128"/>
      <c r="D907" s="128"/>
      <c r="E907" s="128"/>
      <c r="F907" s="128"/>
      <c r="G907" s="128"/>
    </row>
    <row r="908" spans="1:7" ht="12">
      <c r="A908" s="128"/>
      <c r="B908" s="128"/>
      <c r="C908" s="128"/>
      <c r="D908" s="128"/>
      <c r="E908" s="128"/>
      <c r="F908" s="128"/>
      <c r="G908" s="128"/>
    </row>
    <row r="909" spans="1:7" ht="12">
      <c r="A909" s="128"/>
      <c r="B909" s="128"/>
      <c r="C909" s="128"/>
      <c r="D909" s="128"/>
      <c r="E909" s="128"/>
      <c r="F909" s="128"/>
      <c r="G909" s="128"/>
    </row>
    <row r="910" spans="1:7" ht="12">
      <c r="A910" s="128"/>
      <c r="B910" s="128"/>
      <c r="C910" s="128"/>
      <c r="D910" s="128"/>
      <c r="E910" s="128"/>
      <c r="F910" s="128"/>
      <c r="G910" s="128"/>
    </row>
    <row r="911" spans="1:7" ht="12">
      <c r="A911" s="128"/>
      <c r="B911" s="128"/>
      <c r="C911" s="128"/>
      <c r="D911" s="128"/>
      <c r="E911" s="128"/>
      <c r="F911" s="128"/>
      <c r="G911" s="128"/>
    </row>
    <row r="912" spans="1:7" ht="12">
      <c r="A912" s="128"/>
      <c r="B912" s="128"/>
      <c r="C912" s="128"/>
      <c r="D912" s="128"/>
      <c r="E912" s="128"/>
      <c r="F912" s="128"/>
      <c r="G912" s="128"/>
    </row>
    <row r="913" spans="1:7" ht="12">
      <c r="A913" s="128"/>
      <c r="B913" s="128"/>
      <c r="C913" s="128"/>
      <c r="D913" s="128"/>
      <c r="E913" s="128"/>
      <c r="F913" s="128"/>
      <c r="G913" s="128"/>
    </row>
    <row r="914" spans="1:7" ht="12">
      <c r="A914" s="128"/>
      <c r="B914" s="128"/>
      <c r="C914" s="128"/>
      <c r="D914" s="128"/>
      <c r="E914" s="128"/>
      <c r="F914" s="128"/>
      <c r="G914" s="128"/>
    </row>
    <row r="915" spans="1:7" ht="12">
      <c r="A915" s="128"/>
      <c r="B915" s="128"/>
      <c r="C915" s="128"/>
      <c r="D915" s="128"/>
      <c r="E915" s="128"/>
      <c r="F915" s="128"/>
      <c r="G915" s="128"/>
    </row>
    <row r="916" spans="1:7" ht="12">
      <c r="A916" s="128"/>
      <c r="B916" s="128"/>
      <c r="C916" s="128"/>
      <c r="D916" s="128"/>
      <c r="E916" s="128"/>
      <c r="F916" s="128"/>
      <c r="G916" s="128"/>
    </row>
    <row r="917" spans="1:7" ht="12">
      <c r="A917" s="128"/>
      <c r="B917" s="128"/>
      <c r="C917" s="128"/>
      <c r="D917" s="128"/>
      <c r="E917" s="128"/>
      <c r="F917" s="128"/>
      <c r="G917" s="128"/>
    </row>
    <row r="918" spans="1:7" ht="12">
      <c r="A918" s="128"/>
      <c r="B918" s="128"/>
      <c r="C918" s="128"/>
      <c r="D918" s="128"/>
      <c r="E918" s="128"/>
      <c r="F918" s="128"/>
      <c r="G918" s="128"/>
    </row>
    <row r="919" spans="1:7" ht="12">
      <c r="A919" s="128"/>
      <c r="B919" s="128"/>
      <c r="C919" s="128"/>
      <c r="D919" s="128"/>
      <c r="E919" s="128"/>
      <c r="F919" s="128"/>
      <c r="G919" s="128"/>
    </row>
    <row r="920" spans="1:7" ht="12">
      <c r="A920" s="128"/>
      <c r="B920" s="128"/>
      <c r="C920" s="128"/>
      <c r="D920" s="128"/>
      <c r="E920" s="128"/>
      <c r="F920" s="128"/>
      <c r="G920" s="128"/>
    </row>
    <row r="921" spans="1:7" ht="12">
      <c r="A921" s="128"/>
      <c r="B921" s="128"/>
      <c r="C921" s="128"/>
      <c r="D921" s="128"/>
      <c r="E921" s="128"/>
      <c r="F921" s="128"/>
      <c r="G921" s="128"/>
    </row>
    <row r="922" spans="1:7" ht="12">
      <c r="A922" s="128"/>
      <c r="B922" s="128"/>
      <c r="C922" s="128"/>
      <c r="D922" s="128"/>
      <c r="E922" s="128"/>
      <c r="F922" s="128"/>
      <c r="G922" s="128"/>
    </row>
    <row r="923" spans="1:7" ht="12">
      <c r="A923" s="128"/>
      <c r="B923" s="128"/>
      <c r="C923" s="128"/>
      <c r="D923" s="128"/>
      <c r="E923" s="128"/>
      <c r="F923" s="128"/>
      <c r="G923" s="128"/>
    </row>
    <row r="924" spans="1:7" ht="12">
      <c r="A924" s="128"/>
      <c r="B924" s="128"/>
      <c r="C924" s="128"/>
      <c r="D924" s="128"/>
      <c r="E924" s="128"/>
      <c r="F924" s="128"/>
      <c r="G924" s="128"/>
    </row>
    <row r="925" spans="1:7" ht="12">
      <c r="A925" s="128"/>
      <c r="B925" s="128"/>
      <c r="C925" s="128"/>
      <c r="D925" s="128"/>
      <c r="E925" s="128"/>
      <c r="F925" s="128"/>
      <c r="G925" s="128"/>
    </row>
    <row r="926" spans="1:7" ht="12">
      <c r="A926" s="128"/>
      <c r="B926" s="128"/>
      <c r="C926" s="128"/>
      <c r="D926" s="128"/>
      <c r="E926" s="128"/>
      <c r="F926" s="128"/>
      <c r="G926" s="128"/>
    </row>
    <row r="927" spans="1:7" ht="12">
      <c r="A927" s="128"/>
      <c r="B927" s="128"/>
      <c r="C927" s="128"/>
      <c r="D927" s="128"/>
      <c r="E927" s="128"/>
      <c r="F927" s="128"/>
      <c r="G927" s="128"/>
    </row>
    <row r="928" spans="1:7" ht="12">
      <c r="A928" s="128"/>
      <c r="B928" s="128"/>
      <c r="C928" s="128"/>
      <c r="D928" s="128"/>
      <c r="E928" s="128"/>
      <c r="F928" s="128"/>
      <c r="G928" s="128"/>
    </row>
    <row r="929" spans="1:7" ht="12">
      <c r="A929" s="128"/>
      <c r="B929" s="128"/>
      <c r="C929" s="128"/>
      <c r="D929" s="128"/>
      <c r="E929" s="128"/>
      <c r="F929" s="128"/>
      <c r="G929" s="128"/>
    </row>
    <row r="930" spans="1:7" ht="12">
      <c r="A930" s="128"/>
      <c r="B930" s="128"/>
      <c r="C930" s="128"/>
      <c r="D930" s="128"/>
      <c r="E930" s="128"/>
      <c r="F930" s="128"/>
      <c r="G930" s="128"/>
    </row>
    <row r="931" spans="1:7" ht="12">
      <c r="A931" s="128"/>
      <c r="B931" s="128"/>
      <c r="C931" s="128"/>
      <c r="D931" s="128"/>
      <c r="E931" s="128"/>
      <c r="F931" s="128"/>
      <c r="G931" s="128"/>
    </row>
    <row r="932" spans="1:7" ht="12">
      <c r="A932" s="128"/>
      <c r="B932" s="128"/>
      <c r="C932" s="128"/>
      <c r="D932" s="128"/>
      <c r="E932" s="128"/>
      <c r="F932" s="128"/>
      <c r="G932" s="128"/>
    </row>
    <row r="933" spans="1:7" ht="12">
      <c r="A933" s="128"/>
      <c r="B933" s="128"/>
      <c r="C933" s="128"/>
      <c r="D933" s="128"/>
      <c r="E933" s="128"/>
      <c r="F933" s="128"/>
      <c r="G933" s="128"/>
    </row>
    <row r="934" spans="1:7" ht="12">
      <c r="A934" s="128"/>
      <c r="B934" s="128"/>
      <c r="C934" s="128"/>
      <c r="D934" s="128"/>
      <c r="E934" s="128"/>
      <c r="F934" s="128"/>
      <c r="G934" s="128"/>
    </row>
    <row r="935" spans="1:7" ht="12">
      <c r="A935" s="128"/>
      <c r="B935" s="128"/>
      <c r="C935" s="128"/>
      <c r="D935" s="128"/>
      <c r="E935" s="128"/>
      <c r="F935" s="128"/>
      <c r="G935" s="128"/>
    </row>
    <row r="936" spans="1:7" ht="12">
      <c r="A936" s="128"/>
      <c r="B936" s="128"/>
      <c r="C936" s="128"/>
      <c r="D936" s="128"/>
      <c r="E936" s="128"/>
      <c r="F936" s="128"/>
      <c r="G936" s="128"/>
    </row>
    <row r="937" spans="1:7" ht="12">
      <c r="A937" s="128"/>
      <c r="B937" s="128"/>
      <c r="C937" s="128"/>
      <c r="D937" s="128"/>
      <c r="E937" s="128"/>
      <c r="F937" s="128"/>
      <c r="G937" s="128"/>
    </row>
    <row r="938" spans="1:7" ht="12">
      <c r="A938" s="128"/>
      <c r="B938" s="128"/>
      <c r="C938" s="128"/>
      <c r="D938" s="128"/>
      <c r="E938" s="128"/>
      <c r="F938" s="128"/>
      <c r="G938" s="128"/>
    </row>
    <row r="939" spans="1:7" ht="12">
      <c r="A939" s="128"/>
      <c r="B939" s="128"/>
      <c r="C939" s="128"/>
      <c r="D939" s="128"/>
      <c r="E939" s="128"/>
      <c r="F939" s="128"/>
      <c r="G939" s="128"/>
    </row>
    <row r="940" spans="1:7" ht="12">
      <c r="A940" s="128"/>
      <c r="B940" s="128"/>
      <c r="C940" s="128"/>
      <c r="D940" s="128"/>
      <c r="E940" s="128"/>
      <c r="F940" s="128"/>
      <c r="G940" s="128"/>
    </row>
    <row r="941" spans="1:7" ht="12">
      <c r="A941" s="128"/>
      <c r="B941" s="128"/>
      <c r="C941" s="128"/>
      <c r="D941" s="128"/>
      <c r="E941" s="128"/>
      <c r="F941" s="128"/>
      <c r="G941" s="128"/>
    </row>
    <row r="942" spans="1:7" ht="12">
      <c r="A942" s="128"/>
      <c r="B942" s="128"/>
      <c r="C942" s="128"/>
      <c r="D942" s="128"/>
      <c r="E942" s="128"/>
      <c r="F942" s="128"/>
      <c r="G942" s="128"/>
    </row>
    <row r="943" spans="1:7" ht="12">
      <c r="A943" s="128"/>
      <c r="B943" s="128"/>
      <c r="C943" s="128"/>
      <c r="D943" s="128"/>
      <c r="E943" s="128"/>
      <c r="F943" s="128"/>
      <c r="G943" s="128"/>
    </row>
    <row r="944" spans="1:7" ht="12">
      <c r="A944" s="128"/>
      <c r="B944" s="128"/>
      <c r="C944" s="128"/>
      <c r="D944" s="128"/>
      <c r="E944" s="128"/>
      <c r="F944" s="128"/>
      <c r="G944" s="128"/>
    </row>
    <row r="945" spans="1:7" ht="12">
      <c r="A945" s="128"/>
      <c r="B945" s="128"/>
      <c r="C945" s="128"/>
      <c r="D945" s="128"/>
      <c r="E945" s="128"/>
      <c r="F945" s="128"/>
      <c r="G945" s="128"/>
    </row>
    <row r="946" spans="1:7" ht="12">
      <c r="A946" s="128"/>
      <c r="B946" s="128"/>
      <c r="C946" s="128"/>
      <c r="D946" s="128"/>
      <c r="E946" s="128"/>
      <c r="F946" s="128"/>
      <c r="G946" s="128"/>
    </row>
    <row r="947" spans="1:7" ht="12">
      <c r="A947" s="128"/>
      <c r="B947" s="128"/>
      <c r="C947" s="128"/>
      <c r="D947" s="128"/>
      <c r="E947" s="128"/>
      <c r="F947" s="128"/>
      <c r="G947" s="128"/>
    </row>
    <row r="948" spans="1:7" ht="12">
      <c r="A948" s="128"/>
      <c r="B948" s="128"/>
      <c r="C948" s="128"/>
      <c r="D948" s="128"/>
      <c r="E948" s="128"/>
      <c r="F948" s="128"/>
      <c r="G948" s="128"/>
    </row>
    <row r="949" spans="1:7" ht="12">
      <c r="A949" s="128"/>
      <c r="B949" s="128"/>
      <c r="C949" s="128"/>
      <c r="D949" s="128"/>
      <c r="E949" s="128"/>
      <c r="F949" s="128"/>
      <c r="G949" s="128"/>
    </row>
    <row r="950" spans="1:7" ht="12">
      <c r="A950" s="128"/>
      <c r="B950" s="128"/>
      <c r="C950" s="128"/>
      <c r="D950" s="128"/>
      <c r="E950" s="128"/>
      <c r="F950" s="128"/>
      <c r="G950" s="128"/>
    </row>
    <row r="951" spans="1:7" ht="12">
      <c r="A951" s="128"/>
      <c r="B951" s="128"/>
      <c r="C951" s="128"/>
      <c r="D951" s="128"/>
      <c r="E951" s="128"/>
      <c r="F951" s="128"/>
      <c r="G951" s="128"/>
    </row>
    <row r="952" spans="1:7" ht="12">
      <c r="A952" s="128"/>
      <c r="B952" s="128"/>
      <c r="C952" s="128"/>
      <c r="D952" s="128"/>
      <c r="E952" s="128"/>
      <c r="F952" s="128"/>
      <c r="G952" s="128"/>
    </row>
    <row r="953" spans="1:7" ht="12">
      <c r="A953" s="128"/>
      <c r="B953" s="128"/>
      <c r="C953" s="128"/>
      <c r="D953" s="128"/>
      <c r="E953" s="128"/>
      <c r="F953" s="128"/>
      <c r="G953" s="128"/>
    </row>
    <row r="954" spans="1:7" ht="12">
      <c r="A954" s="128"/>
      <c r="B954" s="128"/>
      <c r="C954" s="128"/>
      <c r="D954" s="128"/>
      <c r="E954" s="128"/>
      <c r="F954" s="128"/>
      <c r="G954" s="128"/>
    </row>
    <row r="955" spans="1:7" ht="12">
      <c r="A955" s="128"/>
      <c r="B955" s="128"/>
      <c r="C955" s="128"/>
      <c r="D955" s="128"/>
      <c r="E955" s="128"/>
      <c r="F955" s="128"/>
      <c r="G955" s="128"/>
    </row>
    <row r="956" spans="1:7" ht="12">
      <c r="A956" s="128"/>
      <c r="B956" s="128"/>
      <c r="C956" s="128"/>
      <c r="D956" s="128"/>
      <c r="E956" s="128"/>
      <c r="F956" s="128"/>
      <c r="G956" s="128"/>
    </row>
    <row r="957" spans="1:7" ht="12">
      <c r="A957" s="128"/>
      <c r="B957" s="128"/>
      <c r="C957" s="128"/>
      <c r="D957" s="128"/>
      <c r="E957" s="128"/>
      <c r="F957" s="128"/>
      <c r="G957" s="128"/>
    </row>
    <row r="958" spans="1:7" ht="12">
      <c r="A958" s="128"/>
      <c r="B958" s="128"/>
      <c r="C958" s="128"/>
      <c r="D958" s="128"/>
      <c r="E958" s="128"/>
      <c r="F958" s="128"/>
      <c r="G958" s="128"/>
    </row>
    <row r="959" spans="1:7" ht="12">
      <c r="A959" s="128"/>
      <c r="B959" s="128"/>
      <c r="C959" s="128"/>
      <c r="D959" s="128"/>
      <c r="E959" s="128"/>
      <c r="F959" s="128"/>
      <c r="G959" s="128"/>
    </row>
    <row r="960" spans="1:7" ht="12">
      <c r="A960" s="128"/>
      <c r="B960" s="128"/>
      <c r="C960" s="128"/>
      <c r="D960" s="128"/>
      <c r="E960" s="128"/>
      <c r="F960" s="128"/>
      <c r="G960" s="128"/>
    </row>
    <row r="961" spans="1:7" ht="12">
      <c r="A961" s="128"/>
      <c r="B961" s="128"/>
      <c r="C961" s="128"/>
      <c r="D961" s="128"/>
      <c r="E961" s="128"/>
      <c r="F961" s="128"/>
      <c r="G961" s="128"/>
    </row>
    <row r="962" spans="1:7" ht="12">
      <c r="A962" s="128"/>
      <c r="B962" s="128"/>
      <c r="C962" s="128"/>
      <c r="D962" s="128"/>
      <c r="E962" s="128"/>
      <c r="F962" s="128"/>
      <c r="G962" s="128"/>
    </row>
    <row r="963" spans="1:7" ht="12">
      <c r="A963" s="128"/>
      <c r="B963" s="128"/>
      <c r="C963" s="128"/>
      <c r="D963" s="128"/>
      <c r="E963" s="128"/>
      <c r="F963" s="128"/>
      <c r="G963" s="128"/>
    </row>
    <row r="964" spans="1:7" ht="12">
      <c r="A964" s="128"/>
      <c r="B964" s="128"/>
      <c r="C964" s="128"/>
      <c r="D964" s="128"/>
      <c r="E964" s="128"/>
      <c r="F964" s="128"/>
      <c r="G964" s="128"/>
    </row>
    <row r="965" spans="1:7" ht="12">
      <c r="A965" s="128"/>
      <c r="B965" s="128"/>
      <c r="C965" s="128"/>
      <c r="D965" s="128"/>
      <c r="E965" s="128"/>
      <c r="F965" s="128"/>
      <c r="G965" s="128"/>
    </row>
    <row r="966" spans="1:7" ht="12">
      <c r="A966" s="128"/>
      <c r="B966" s="128"/>
      <c r="C966" s="128"/>
      <c r="D966" s="128"/>
      <c r="E966" s="128"/>
      <c r="F966" s="128"/>
      <c r="G966" s="128"/>
    </row>
    <row r="967" spans="1:7" ht="12">
      <c r="A967" s="128"/>
      <c r="B967" s="128"/>
      <c r="C967" s="128"/>
      <c r="D967" s="128"/>
      <c r="E967" s="128"/>
      <c r="F967" s="128"/>
      <c r="G967" s="128"/>
    </row>
    <row r="968" spans="1:7" ht="12">
      <c r="A968" s="128"/>
      <c r="B968" s="128"/>
      <c r="C968" s="128"/>
      <c r="D968" s="128"/>
      <c r="E968" s="128"/>
      <c r="F968" s="128"/>
      <c r="G968" s="128"/>
    </row>
    <row r="969" spans="1:7" ht="12">
      <c r="A969" s="128"/>
      <c r="B969" s="128"/>
      <c r="C969" s="128"/>
      <c r="D969" s="128"/>
      <c r="E969" s="128"/>
      <c r="F969" s="128"/>
      <c r="G969" s="128"/>
    </row>
    <row r="970" spans="1:7" ht="12">
      <c r="A970" s="128"/>
      <c r="B970" s="128"/>
      <c r="C970" s="128"/>
      <c r="D970" s="128"/>
      <c r="E970" s="128"/>
      <c r="F970" s="128"/>
      <c r="G970" s="128"/>
    </row>
    <row r="971" spans="1:7" ht="12">
      <c r="A971" s="128"/>
      <c r="B971" s="128"/>
      <c r="C971" s="128"/>
      <c r="D971" s="128"/>
      <c r="E971" s="128"/>
      <c r="F971" s="128"/>
      <c r="G971" s="128"/>
    </row>
    <row r="972" spans="1:7" ht="12">
      <c r="A972" s="128"/>
      <c r="B972" s="128"/>
      <c r="C972" s="128"/>
      <c r="D972" s="128"/>
      <c r="E972" s="128"/>
      <c r="F972" s="128"/>
      <c r="G972" s="128"/>
    </row>
    <row r="973" spans="1:7" ht="12">
      <c r="A973" s="128"/>
      <c r="B973" s="128"/>
      <c r="C973" s="128"/>
      <c r="D973" s="128"/>
      <c r="E973" s="128"/>
      <c r="F973" s="128"/>
      <c r="G973" s="128"/>
    </row>
    <row r="974" spans="1:7" ht="12">
      <c r="A974" s="128"/>
      <c r="B974" s="128"/>
      <c r="C974" s="128"/>
      <c r="D974" s="128"/>
      <c r="E974" s="128"/>
      <c r="F974" s="128"/>
      <c r="G974" s="128"/>
    </row>
    <row r="975" spans="1:7" ht="12">
      <c r="A975" s="128"/>
      <c r="B975" s="128"/>
      <c r="C975" s="128"/>
      <c r="D975" s="128"/>
      <c r="E975" s="128"/>
      <c r="F975" s="128"/>
      <c r="G975" s="128"/>
    </row>
    <row r="976" spans="1:7" ht="12">
      <c r="A976" s="128"/>
      <c r="B976" s="128"/>
      <c r="C976" s="128"/>
      <c r="D976" s="128"/>
      <c r="E976" s="128"/>
      <c r="F976" s="128"/>
      <c r="G976" s="128"/>
    </row>
    <row r="977" spans="1:7" ht="12">
      <c r="A977" s="128"/>
      <c r="B977" s="128"/>
      <c r="C977" s="128"/>
      <c r="D977" s="128"/>
      <c r="E977" s="128"/>
      <c r="F977" s="128"/>
      <c r="G977" s="128"/>
    </row>
    <row r="978" spans="1:7" ht="12">
      <c r="A978" s="128"/>
      <c r="B978" s="128"/>
      <c r="C978" s="128"/>
      <c r="D978" s="128"/>
      <c r="E978" s="128"/>
      <c r="F978" s="128"/>
      <c r="G978" s="128"/>
    </row>
    <row r="979" spans="1:7" ht="12">
      <c r="A979" s="128"/>
      <c r="B979" s="128"/>
      <c r="C979" s="128"/>
      <c r="D979" s="128"/>
      <c r="E979" s="128"/>
      <c r="F979" s="128"/>
      <c r="G979" s="128"/>
    </row>
    <row r="980" spans="1:7" ht="12">
      <c r="A980" s="128"/>
      <c r="B980" s="128"/>
      <c r="C980" s="128"/>
      <c r="D980" s="128"/>
      <c r="E980" s="128"/>
      <c r="F980" s="128"/>
      <c r="G980" s="128"/>
    </row>
    <row r="981" spans="1:7" ht="12">
      <c r="A981" s="128"/>
      <c r="B981" s="128"/>
      <c r="C981" s="128"/>
      <c r="D981" s="128"/>
      <c r="E981" s="128"/>
      <c r="F981" s="128"/>
      <c r="G981" s="128"/>
    </row>
    <row r="982" spans="1:7" ht="12">
      <c r="A982" s="128"/>
      <c r="B982" s="128"/>
      <c r="C982" s="128"/>
      <c r="D982" s="128"/>
      <c r="E982" s="128"/>
      <c r="F982" s="128"/>
      <c r="G982" s="128"/>
    </row>
    <row r="983" spans="1:7" ht="12">
      <c r="A983" s="128"/>
      <c r="B983" s="128"/>
      <c r="C983" s="128"/>
      <c r="D983" s="128"/>
      <c r="E983" s="128"/>
      <c r="F983" s="128"/>
      <c r="G983" s="128"/>
    </row>
    <row r="984" spans="1:7" ht="12">
      <c r="A984" s="128"/>
      <c r="B984" s="128"/>
      <c r="C984" s="128"/>
      <c r="D984" s="128"/>
      <c r="E984" s="128"/>
      <c r="F984" s="128"/>
      <c r="G984" s="128"/>
    </row>
    <row r="985" spans="1:7" ht="12">
      <c r="A985" s="128"/>
      <c r="B985" s="128"/>
      <c r="C985" s="128"/>
      <c r="D985" s="128"/>
      <c r="E985" s="128"/>
      <c r="F985" s="128"/>
      <c r="G985" s="128"/>
    </row>
    <row r="986" spans="1:7" ht="12">
      <c r="A986" s="128"/>
      <c r="B986" s="128"/>
      <c r="C986" s="128"/>
      <c r="D986" s="128"/>
      <c r="E986" s="128"/>
      <c r="F986" s="128"/>
      <c r="G986" s="128"/>
    </row>
    <row r="987" spans="1:7" ht="12">
      <c r="A987" s="128"/>
      <c r="B987" s="128"/>
      <c r="C987" s="128"/>
      <c r="D987" s="128"/>
      <c r="E987" s="128"/>
      <c r="F987" s="128"/>
      <c r="G987" s="128"/>
    </row>
    <row r="988" spans="1:7" ht="12">
      <c r="A988" s="128"/>
      <c r="B988" s="128"/>
      <c r="C988" s="128"/>
      <c r="D988" s="128"/>
      <c r="E988" s="128"/>
      <c r="F988" s="128"/>
      <c r="G988" s="128"/>
    </row>
    <row r="989" spans="1:7" ht="12">
      <c r="A989" s="128"/>
      <c r="B989" s="128"/>
      <c r="C989" s="128"/>
      <c r="D989" s="128"/>
      <c r="E989" s="128"/>
      <c r="F989" s="128"/>
      <c r="G989" s="128"/>
    </row>
    <row r="990" spans="1:7" ht="12">
      <c r="A990" s="128"/>
      <c r="B990" s="128"/>
      <c r="C990" s="128"/>
      <c r="D990" s="128"/>
      <c r="E990" s="128"/>
      <c r="F990" s="128"/>
      <c r="G990" s="128"/>
    </row>
    <row r="991" spans="1:7" ht="12">
      <c r="A991" s="128"/>
      <c r="B991" s="128"/>
      <c r="C991" s="128"/>
      <c r="D991" s="128"/>
      <c r="E991" s="128"/>
      <c r="F991" s="128"/>
      <c r="G991" s="128"/>
    </row>
    <row r="992" spans="1:7" ht="12">
      <c r="A992" s="128"/>
      <c r="B992" s="128"/>
      <c r="C992" s="128"/>
      <c r="D992" s="128"/>
      <c r="E992" s="128"/>
      <c r="F992" s="128"/>
      <c r="G992" s="128"/>
    </row>
    <row r="993" spans="1:7" ht="12">
      <c r="A993" s="128"/>
      <c r="B993" s="128"/>
      <c r="C993" s="128"/>
      <c r="D993" s="128"/>
      <c r="E993" s="128"/>
      <c r="F993" s="128"/>
      <c r="G993" s="128"/>
    </row>
    <row r="994" spans="1:7" ht="12">
      <c r="A994" s="128"/>
      <c r="B994" s="128"/>
      <c r="C994" s="128"/>
      <c r="D994" s="128"/>
      <c r="E994" s="128"/>
      <c r="F994" s="128"/>
      <c r="G994" s="128"/>
    </row>
    <row r="995" spans="1:7" ht="12">
      <c r="A995" s="128"/>
      <c r="B995" s="128"/>
      <c r="C995" s="128"/>
      <c r="D995" s="128"/>
      <c r="E995" s="128"/>
      <c r="F995" s="128"/>
      <c r="G995" s="128"/>
    </row>
    <row r="996" spans="1:7" ht="12">
      <c r="A996" s="128"/>
      <c r="B996" s="128"/>
      <c r="C996" s="128"/>
      <c r="D996" s="128"/>
      <c r="E996" s="128"/>
      <c r="F996" s="128"/>
      <c r="G996" s="128"/>
    </row>
    <row r="997" spans="1:7" ht="12">
      <c r="A997" s="128"/>
      <c r="B997" s="128"/>
      <c r="C997" s="128"/>
      <c r="D997" s="128"/>
      <c r="E997" s="128"/>
      <c r="F997" s="128"/>
      <c r="G997" s="128"/>
    </row>
    <row r="998" spans="1:7" ht="12">
      <c r="A998" s="128"/>
      <c r="B998" s="128"/>
      <c r="C998" s="128"/>
      <c r="D998" s="128"/>
      <c r="E998" s="128"/>
      <c r="F998" s="128"/>
      <c r="G998" s="128"/>
    </row>
    <row r="999" spans="1:7" ht="12">
      <c r="A999" s="128"/>
      <c r="B999" s="128"/>
      <c r="C999" s="128"/>
      <c r="D999" s="128"/>
      <c r="E999" s="128"/>
      <c r="F999" s="128"/>
      <c r="G999" s="128"/>
    </row>
    <row r="1000" spans="1:7" ht="12">
      <c r="A1000" s="128"/>
      <c r="B1000" s="128"/>
      <c r="C1000" s="128"/>
      <c r="D1000" s="128"/>
      <c r="E1000" s="128"/>
      <c r="F1000" s="128"/>
      <c r="G1000" s="128"/>
    </row>
    <row r="1001" spans="1:7" ht="12">
      <c r="A1001" s="128"/>
      <c r="B1001" s="128"/>
      <c r="C1001" s="128"/>
      <c r="D1001" s="128"/>
      <c r="E1001" s="128"/>
      <c r="F1001" s="128"/>
      <c r="G1001" s="128"/>
    </row>
    <row r="1002" spans="1:7" ht="12">
      <c r="A1002" s="128"/>
      <c r="B1002" s="128"/>
      <c r="C1002" s="128"/>
      <c r="D1002" s="128"/>
      <c r="E1002" s="128"/>
      <c r="F1002" s="128"/>
      <c r="G1002" s="128"/>
    </row>
    <row r="1003" spans="1:7" ht="12">
      <c r="A1003" s="128"/>
      <c r="B1003" s="128"/>
      <c r="C1003" s="128"/>
      <c r="D1003" s="128"/>
      <c r="E1003" s="128"/>
      <c r="F1003" s="128"/>
      <c r="G1003" s="128"/>
    </row>
    <row r="1004" spans="1:7" ht="12">
      <c r="A1004" s="128"/>
      <c r="B1004" s="128"/>
      <c r="C1004" s="128"/>
      <c r="D1004" s="128"/>
      <c r="E1004" s="128"/>
      <c r="F1004" s="128"/>
      <c r="G1004" s="128"/>
    </row>
    <row r="1005" spans="1:7" ht="12">
      <c r="A1005" s="128"/>
      <c r="B1005" s="128"/>
      <c r="C1005" s="128"/>
      <c r="D1005" s="128"/>
      <c r="E1005" s="128"/>
      <c r="F1005" s="128"/>
      <c r="G1005" s="128"/>
    </row>
    <row r="1006" spans="1:7" ht="12">
      <c r="A1006" s="128"/>
      <c r="B1006" s="128"/>
      <c r="C1006" s="128"/>
      <c r="D1006" s="128"/>
      <c r="E1006" s="128"/>
      <c r="F1006" s="128"/>
      <c r="G1006" s="128"/>
    </row>
    <row r="1007" spans="1:7" ht="12">
      <c r="A1007" s="128"/>
      <c r="B1007" s="128"/>
      <c r="C1007" s="128"/>
      <c r="D1007" s="128"/>
      <c r="E1007" s="128"/>
      <c r="F1007" s="128"/>
      <c r="G1007" s="128"/>
    </row>
    <row r="1008" spans="1:7" ht="12">
      <c r="A1008" s="128"/>
      <c r="B1008" s="128"/>
      <c r="C1008" s="128"/>
      <c r="D1008" s="128"/>
      <c r="E1008" s="128"/>
      <c r="F1008" s="128"/>
      <c r="G1008" s="128"/>
    </row>
    <row r="1009" spans="1:7" ht="12">
      <c r="A1009" s="128"/>
      <c r="B1009" s="128"/>
      <c r="C1009" s="128"/>
      <c r="D1009" s="128"/>
      <c r="E1009" s="128"/>
      <c r="F1009" s="128"/>
      <c r="G1009" s="128"/>
    </row>
    <row r="1010" spans="1:7" ht="12">
      <c r="A1010" s="128"/>
      <c r="B1010" s="128"/>
      <c r="C1010" s="128"/>
      <c r="D1010" s="128"/>
      <c r="E1010" s="128"/>
      <c r="F1010" s="128"/>
      <c r="G1010" s="128"/>
    </row>
    <row r="1011" spans="1:7" ht="12">
      <c r="A1011" s="128"/>
      <c r="B1011" s="128"/>
      <c r="C1011" s="128"/>
      <c r="D1011" s="128"/>
      <c r="E1011" s="128"/>
      <c r="F1011" s="128"/>
      <c r="G1011" s="128"/>
    </row>
    <row r="1012" spans="1:7" ht="12">
      <c r="A1012" s="128"/>
      <c r="B1012" s="128"/>
      <c r="C1012" s="128"/>
      <c r="D1012" s="128"/>
      <c r="E1012" s="128"/>
      <c r="F1012" s="128"/>
      <c r="G1012" s="128"/>
    </row>
    <row r="1013" spans="1:7" ht="12">
      <c r="A1013" s="128"/>
      <c r="B1013" s="128"/>
      <c r="C1013" s="128"/>
      <c r="D1013" s="128"/>
      <c r="E1013" s="128"/>
      <c r="F1013" s="128"/>
      <c r="G1013" s="128"/>
    </row>
    <row r="1014" spans="1:7" ht="12">
      <c r="A1014" s="128"/>
      <c r="B1014" s="128"/>
      <c r="C1014" s="128"/>
      <c r="D1014" s="128"/>
      <c r="E1014" s="128"/>
      <c r="F1014" s="128"/>
      <c r="G1014" s="128"/>
    </row>
    <row r="1015" spans="1:7" ht="12">
      <c r="A1015" s="128"/>
      <c r="B1015" s="128"/>
      <c r="C1015" s="128"/>
      <c r="D1015" s="128"/>
      <c r="E1015" s="128"/>
      <c r="F1015" s="128"/>
      <c r="G1015" s="128"/>
    </row>
    <row r="1016" spans="1:7" ht="12">
      <c r="A1016" s="128"/>
      <c r="B1016" s="128"/>
      <c r="C1016" s="128"/>
      <c r="D1016" s="128"/>
      <c r="E1016" s="128"/>
      <c r="F1016" s="128"/>
      <c r="G1016" s="128"/>
    </row>
    <row r="1017" spans="1:7" ht="12">
      <c r="A1017" s="128"/>
      <c r="B1017" s="128"/>
      <c r="C1017" s="128"/>
      <c r="D1017" s="128"/>
      <c r="E1017" s="128"/>
      <c r="F1017" s="128"/>
      <c r="G1017" s="128"/>
    </row>
    <row r="1018" spans="1:7" ht="12">
      <c r="A1018" s="128"/>
      <c r="B1018" s="128"/>
      <c r="C1018" s="128"/>
      <c r="D1018" s="128"/>
      <c r="E1018" s="128"/>
      <c r="F1018" s="128"/>
      <c r="G1018" s="128"/>
    </row>
    <row r="1019" spans="1:7" ht="12">
      <c r="A1019" s="128"/>
      <c r="B1019" s="128"/>
      <c r="C1019" s="128"/>
      <c r="D1019" s="128"/>
      <c r="E1019" s="128"/>
      <c r="F1019" s="128"/>
      <c r="G1019" s="128"/>
    </row>
    <row r="1020" spans="1:7" ht="12">
      <c r="A1020" s="128"/>
      <c r="B1020" s="128"/>
      <c r="C1020" s="128"/>
      <c r="D1020" s="128"/>
      <c r="E1020" s="128"/>
      <c r="F1020" s="128"/>
      <c r="G1020" s="128"/>
    </row>
    <row r="1021" spans="1:7" ht="12">
      <c r="A1021" s="128"/>
      <c r="B1021" s="128"/>
      <c r="C1021" s="128"/>
      <c r="D1021" s="128"/>
      <c r="E1021" s="128"/>
      <c r="F1021" s="128"/>
      <c r="G1021" s="128"/>
    </row>
    <row r="1022" spans="1:7" ht="12">
      <c r="A1022" s="128"/>
      <c r="B1022" s="128"/>
      <c r="C1022" s="128"/>
      <c r="D1022" s="128"/>
      <c r="E1022" s="128"/>
      <c r="F1022" s="128"/>
      <c r="G1022" s="128"/>
    </row>
    <row r="1023" spans="1:7" ht="12">
      <c r="A1023" s="128"/>
      <c r="B1023" s="128"/>
      <c r="C1023" s="128"/>
      <c r="D1023" s="128"/>
      <c r="E1023" s="128"/>
      <c r="F1023" s="128"/>
      <c r="G1023" s="128"/>
    </row>
    <row r="1024" spans="1:7" ht="12">
      <c r="A1024" s="128"/>
      <c r="B1024" s="128"/>
      <c r="C1024" s="128"/>
      <c r="D1024" s="128"/>
      <c r="E1024" s="128"/>
      <c r="F1024" s="128"/>
      <c r="G1024" s="128"/>
    </row>
    <row r="1025" spans="1:7" ht="12">
      <c r="A1025" s="128"/>
      <c r="B1025" s="128"/>
      <c r="C1025" s="128"/>
      <c r="D1025" s="128"/>
      <c r="E1025" s="128"/>
      <c r="F1025" s="128"/>
      <c r="G1025" s="128"/>
    </row>
    <row r="1026" spans="1:7" ht="12">
      <c r="A1026" s="128"/>
      <c r="B1026" s="128"/>
      <c r="C1026" s="128"/>
      <c r="D1026" s="128"/>
      <c r="E1026" s="128"/>
      <c r="F1026" s="128"/>
      <c r="G1026" s="128"/>
    </row>
    <row r="1027" spans="1:7" ht="12">
      <c r="A1027" s="128"/>
      <c r="B1027" s="128"/>
      <c r="C1027" s="128"/>
      <c r="D1027" s="128"/>
      <c r="E1027" s="128"/>
      <c r="F1027" s="128"/>
      <c r="G1027" s="128"/>
    </row>
    <row r="1028" spans="1:7" ht="12">
      <c r="A1028" s="128"/>
      <c r="B1028" s="128"/>
      <c r="C1028" s="128"/>
      <c r="D1028" s="128"/>
      <c r="E1028" s="128"/>
      <c r="F1028" s="128"/>
      <c r="G1028" s="128"/>
    </row>
    <row r="1029" spans="1:7" ht="12">
      <c r="A1029" s="128"/>
      <c r="B1029" s="128"/>
      <c r="C1029" s="128"/>
      <c r="D1029" s="128"/>
      <c r="E1029" s="128"/>
      <c r="F1029" s="128"/>
      <c r="G1029" s="128"/>
    </row>
    <row r="1030" spans="1:7" ht="12">
      <c r="A1030" s="128"/>
      <c r="B1030" s="128"/>
      <c r="C1030" s="128"/>
      <c r="D1030" s="128"/>
      <c r="E1030" s="128"/>
      <c r="F1030" s="128"/>
      <c r="G1030" s="128"/>
    </row>
    <row r="1031" spans="1:7" ht="12">
      <c r="A1031" s="128"/>
      <c r="B1031" s="128"/>
      <c r="C1031" s="128"/>
      <c r="D1031" s="128"/>
      <c r="E1031" s="128"/>
      <c r="F1031" s="128"/>
      <c r="G1031" s="128"/>
    </row>
    <row r="1032" spans="1:7" ht="12">
      <c r="A1032" s="128"/>
      <c r="B1032" s="128"/>
      <c r="C1032" s="128"/>
      <c r="D1032" s="128"/>
      <c r="E1032" s="128"/>
      <c r="F1032" s="128"/>
      <c r="G1032" s="128"/>
    </row>
    <row r="1033" spans="1:7" ht="12">
      <c r="A1033" s="128"/>
      <c r="B1033" s="128"/>
      <c r="C1033" s="128"/>
      <c r="D1033" s="128"/>
      <c r="E1033" s="128"/>
      <c r="F1033" s="128"/>
      <c r="G1033" s="128"/>
    </row>
    <row r="1034" spans="1:7" ht="12">
      <c r="A1034" s="128"/>
      <c r="B1034" s="128"/>
      <c r="C1034" s="128"/>
      <c r="D1034" s="128"/>
      <c r="E1034" s="128"/>
      <c r="F1034" s="128"/>
      <c r="G1034" s="128"/>
    </row>
    <row r="1035" spans="1:7" ht="12">
      <c r="A1035" s="128"/>
      <c r="B1035" s="128"/>
      <c r="C1035" s="128"/>
      <c r="D1035" s="128"/>
      <c r="E1035" s="128"/>
      <c r="F1035" s="128"/>
      <c r="G1035" s="128"/>
    </row>
    <row r="1036" spans="1:7" ht="12">
      <c r="A1036" s="128"/>
      <c r="B1036" s="128"/>
      <c r="C1036" s="128"/>
      <c r="D1036" s="128"/>
      <c r="E1036" s="128"/>
      <c r="F1036" s="128"/>
      <c r="G1036" s="128"/>
    </row>
    <row r="1037" spans="1:7" ht="12">
      <c r="A1037" s="128"/>
      <c r="B1037" s="128"/>
      <c r="C1037" s="128"/>
      <c r="D1037" s="128"/>
      <c r="E1037" s="128"/>
      <c r="F1037" s="128"/>
      <c r="G1037" s="128"/>
    </row>
    <row r="1038" spans="1:7" ht="12">
      <c r="A1038" s="128"/>
      <c r="B1038" s="128"/>
      <c r="C1038" s="128"/>
      <c r="D1038" s="128"/>
      <c r="E1038" s="128"/>
      <c r="F1038" s="128"/>
      <c r="G1038" s="128"/>
    </row>
    <row r="1039" spans="1:7" ht="12">
      <c r="A1039" s="128"/>
      <c r="B1039" s="128"/>
      <c r="C1039" s="128"/>
      <c r="D1039" s="128"/>
      <c r="E1039" s="128"/>
      <c r="F1039" s="128"/>
      <c r="G1039" s="128"/>
    </row>
    <row r="1040" spans="1:7" ht="12">
      <c r="A1040" s="128"/>
      <c r="B1040" s="128"/>
      <c r="C1040" s="128"/>
      <c r="D1040" s="128"/>
      <c r="E1040" s="128"/>
      <c r="F1040" s="128"/>
      <c r="G1040" s="128"/>
    </row>
    <row r="1041" spans="1:7" ht="12">
      <c r="A1041" s="128"/>
      <c r="B1041" s="128"/>
      <c r="C1041" s="128"/>
      <c r="D1041" s="128"/>
      <c r="E1041" s="128"/>
      <c r="F1041" s="128"/>
      <c r="G1041" s="128"/>
    </row>
    <row r="1042" spans="1:7" ht="12">
      <c r="A1042" s="128"/>
      <c r="B1042" s="128"/>
      <c r="C1042" s="128"/>
      <c r="D1042" s="128"/>
      <c r="E1042" s="128"/>
      <c r="F1042" s="128"/>
      <c r="G1042" s="128"/>
    </row>
    <row r="1043" spans="1:7" ht="12">
      <c r="A1043" s="128"/>
      <c r="B1043" s="128"/>
      <c r="C1043" s="128"/>
      <c r="D1043" s="128"/>
      <c r="E1043" s="128"/>
      <c r="F1043" s="128"/>
      <c r="G1043" s="128"/>
    </row>
    <row r="1044" spans="1:7" ht="12">
      <c r="A1044" s="128"/>
      <c r="B1044" s="128"/>
      <c r="C1044" s="128"/>
      <c r="D1044" s="128"/>
      <c r="E1044" s="128"/>
      <c r="F1044" s="128"/>
      <c r="G1044" s="128"/>
    </row>
    <row r="1045" spans="1:7" ht="12">
      <c r="A1045" s="128"/>
      <c r="B1045" s="128"/>
      <c r="C1045" s="128"/>
      <c r="D1045" s="128"/>
      <c r="E1045" s="128"/>
      <c r="F1045" s="128"/>
      <c r="G1045" s="128"/>
    </row>
    <row r="1046" spans="1:7" ht="12">
      <c r="A1046" s="128"/>
      <c r="B1046" s="128"/>
      <c r="C1046" s="128"/>
      <c r="D1046" s="128"/>
      <c r="E1046" s="128"/>
      <c r="F1046" s="128"/>
      <c r="G1046" s="128"/>
    </row>
    <row r="1047" spans="1:7" ht="12">
      <c r="A1047" s="128"/>
      <c r="B1047" s="128"/>
      <c r="C1047" s="128"/>
      <c r="D1047" s="128"/>
      <c r="E1047" s="128"/>
      <c r="F1047" s="128"/>
      <c r="G1047" s="128"/>
    </row>
    <row r="1048" spans="1:7" ht="12">
      <c r="A1048" s="128"/>
      <c r="B1048" s="128"/>
      <c r="C1048" s="128"/>
      <c r="D1048" s="128"/>
      <c r="E1048" s="128"/>
      <c r="F1048" s="128"/>
      <c r="G1048" s="128"/>
    </row>
    <row r="1049" spans="1:7" ht="12">
      <c r="A1049" s="128"/>
      <c r="B1049" s="128"/>
      <c r="C1049" s="128"/>
      <c r="D1049" s="128"/>
      <c r="E1049" s="128"/>
      <c r="F1049" s="128"/>
      <c r="G1049" s="128"/>
    </row>
    <row r="1050" spans="1:7" ht="12">
      <c r="A1050" s="128"/>
      <c r="B1050" s="128"/>
      <c r="C1050" s="128"/>
      <c r="D1050" s="128"/>
      <c r="E1050" s="128"/>
      <c r="F1050" s="128"/>
      <c r="G1050" s="128"/>
    </row>
    <row r="1051" spans="1:7" ht="12">
      <c r="A1051" s="128"/>
      <c r="B1051" s="128"/>
      <c r="C1051" s="128"/>
      <c r="D1051" s="128"/>
      <c r="E1051" s="128"/>
      <c r="F1051" s="128"/>
      <c r="G1051" s="128"/>
    </row>
    <row r="1052" spans="1:7" ht="12">
      <c r="A1052" s="128"/>
      <c r="B1052" s="128"/>
      <c r="C1052" s="128"/>
      <c r="D1052" s="128"/>
      <c r="E1052" s="128"/>
      <c r="F1052" s="128"/>
      <c r="G1052" s="128"/>
    </row>
    <row r="1053" spans="1:7" ht="12">
      <c r="A1053" s="128"/>
      <c r="B1053" s="128"/>
      <c r="C1053" s="128"/>
      <c r="D1053" s="128"/>
      <c r="E1053" s="128"/>
      <c r="F1053" s="128"/>
      <c r="G1053" s="128"/>
    </row>
    <row r="1054" spans="1:7" ht="12">
      <c r="A1054" s="128"/>
      <c r="B1054" s="128"/>
      <c r="C1054" s="128"/>
      <c r="D1054" s="128"/>
      <c r="E1054" s="128"/>
      <c r="F1054" s="128"/>
      <c r="G1054" s="128"/>
    </row>
    <row r="1055" spans="1:7" ht="12">
      <c r="A1055" s="128"/>
      <c r="B1055" s="128"/>
      <c r="C1055" s="128"/>
      <c r="D1055" s="128"/>
      <c r="E1055" s="128"/>
      <c r="F1055" s="128"/>
      <c r="G1055" s="128"/>
    </row>
    <row r="1056" spans="1:7" ht="12">
      <c r="A1056" s="128"/>
      <c r="B1056" s="128"/>
      <c r="C1056" s="128"/>
      <c r="D1056" s="128"/>
      <c r="E1056" s="128"/>
      <c r="F1056" s="128"/>
      <c r="G1056" s="128"/>
    </row>
    <row r="1057" spans="1:7" ht="12">
      <c r="A1057" s="128"/>
      <c r="B1057" s="128"/>
      <c r="C1057" s="128"/>
      <c r="D1057" s="128"/>
      <c r="E1057" s="128"/>
      <c r="F1057" s="128"/>
      <c r="G1057" s="128"/>
    </row>
    <row r="1058" spans="1:7" ht="12">
      <c r="A1058" s="128"/>
      <c r="B1058" s="128"/>
      <c r="C1058" s="128"/>
      <c r="D1058" s="128"/>
      <c r="E1058" s="128"/>
      <c r="F1058" s="128"/>
      <c r="G1058" s="128"/>
    </row>
    <row r="1059" spans="1:7" ht="12">
      <c r="A1059" s="128"/>
      <c r="B1059" s="128"/>
      <c r="C1059" s="128"/>
      <c r="D1059" s="128"/>
      <c r="E1059" s="128"/>
      <c r="F1059" s="128"/>
      <c r="G1059" s="128"/>
    </row>
    <row r="1060" spans="1:7" ht="12">
      <c r="A1060" s="128"/>
      <c r="B1060" s="128"/>
      <c r="C1060" s="128"/>
      <c r="D1060" s="128"/>
      <c r="E1060" s="128"/>
      <c r="F1060" s="128"/>
      <c r="G1060" s="128"/>
    </row>
    <row r="1061" spans="1:7" ht="12">
      <c r="A1061" s="128"/>
      <c r="B1061" s="128"/>
      <c r="C1061" s="128"/>
      <c r="D1061" s="128"/>
      <c r="E1061" s="128"/>
      <c r="F1061" s="128"/>
      <c r="G1061" s="128"/>
    </row>
    <row r="1062" spans="1:7" ht="12">
      <c r="A1062" s="128"/>
      <c r="B1062" s="128"/>
      <c r="C1062" s="128"/>
      <c r="D1062" s="128"/>
      <c r="E1062" s="128"/>
      <c r="F1062" s="128"/>
      <c r="G1062" s="128"/>
    </row>
    <row r="1063" spans="1:7" ht="12">
      <c r="A1063" s="128"/>
      <c r="B1063" s="128"/>
      <c r="C1063" s="128"/>
      <c r="D1063" s="128"/>
      <c r="E1063" s="128"/>
      <c r="F1063" s="128"/>
      <c r="G1063" s="128"/>
    </row>
    <row r="1064" spans="1:7" ht="12">
      <c r="A1064" s="128"/>
      <c r="B1064" s="128"/>
      <c r="C1064" s="128"/>
      <c r="D1064" s="128"/>
      <c r="E1064" s="128"/>
      <c r="F1064" s="128"/>
      <c r="G1064" s="128"/>
    </row>
    <row r="1065" spans="1:7" ht="12">
      <c r="A1065" s="128"/>
      <c r="B1065" s="128"/>
      <c r="C1065" s="128"/>
      <c r="D1065" s="128"/>
      <c r="E1065" s="128"/>
      <c r="F1065" s="128"/>
      <c r="G1065" s="128"/>
    </row>
    <row r="1066" spans="1:7" ht="12">
      <c r="A1066" s="128"/>
      <c r="B1066" s="128"/>
      <c r="C1066" s="128"/>
      <c r="D1066" s="128"/>
      <c r="E1066" s="128"/>
      <c r="F1066" s="128"/>
      <c r="G1066" s="128"/>
    </row>
    <row r="1067" spans="1:7" ht="12">
      <c r="A1067" s="128"/>
      <c r="B1067" s="128"/>
      <c r="C1067" s="128"/>
      <c r="D1067" s="128"/>
      <c r="E1067" s="128"/>
      <c r="F1067" s="128"/>
      <c r="G1067" s="128"/>
    </row>
    <row r="1068" spans="1:7" ht="12">
      <c r="A1068" s="128"/>
      <c r="B1068" s="128"/>
      <c r="C1068" s="128"/>
      <c r="D1068" s="128"/>
      <c r="E1068" s="128"/>
      <c r="F1068" s="128"/>
      <c r="G1068" s="128"/>
    </row>
    <row r="1069" spans="1:7" ht="12">
      <c r="A1069" s="128"/>
      <c r="B1069" s="128"/>
      <c r="C1069" s="128"/>
      <c r="D1069" s="128"/>
      <c r="E1069" s="128"/>
      <c r="F1069" s="128"/>
      <c r="G1069" s="128"/>
    </row>
    <row r="1070" spans="1:7" ht="12">
      <c r="A1070" s="128"/>
      <c r="B1070" s="128"/>
      <c r="C1070" s="128"/>
      <c r="D1070" s="128"/>
      <c r="E1070" s="128"/>
      <c r="F1070" s="128"/>
      <c r="G1070" s="128"/>
    </row>
    <row r="1071" spans="1:7" ht="12">
      <c r="A1071" s="128"/>
      <c r="B1071" s="128"/>
      <c r="C1071" s="128"/>
      <c r="D1071" s="128"/>
      <c r="E1071" s="128"/>
      <c r="F1071" s="128"/>
      <c r="G1071" s="128"/>
    </row>
    <row r="1072" spans="1:7" ht="12">
      <c r="A1072" s="128"/>
      <c r="B1072" s="128"/>
      <c r="C1072" s="128"/>
      <c r="D1072" s="128"/>
      <c r="E1072" s="128"/>
      <c r="F1072" s="128"/>
      <c r="G1072" s="128"/>
    </row>
    <row r="1073" spans="1:7" ht="12">
      <c r="A1073" s="128"/>
      <c r="B1073" s="128"/>
      <c r="C1073" s="128"/>
      <c r="D1073" s="128"/>
      <c r="E1073" s="128"/>
      <c r="F1073" s="128"/>
      <c r="G1073" s="128"/>
    </row>
    <row r="1074" spans="1:7" ht="12">
      <c r="A1074" s="128"/>
      <c r="B1074" s="128"/>
      <c r="C1074" s="128"/>
      <c r="D1074" s="128"/>
      <c r="E1074" s="128"/>
      <c r="F1074" s="128"/>
      <c r="G1074" s="128"/>
    </row>
    <row r="1075" spans="1:7" ht="12">
      <c r="A1075" s="128"/>
      <c r="B1075" s="128"/>
      <c r="C1075" s="128"/>
      <c r="D1075" s="128"/>
      <c r="E1075" s="128"/>
      <c r="F1075" s="128"/>
      <c r="G1075" s="128"/>
    </row>
    <row r="1076" spans="1:7" ht="12">
      <c r="A1076" s="128"/>
      <c r="B1076" s="128"/>
      <c r="C1076" s="128"/>
      <c r="D1076" s="128"/>
      <c r="E1076" s="128"/>
      <c r="F1076" s="128"/>
      <c r="G1076" s="128"/>
    </row>
    <row r="1077" spans="1:7" ht="12">
      <c r="A1077" s="128"/>
      <c r="B1077" s="128"/>
      <c r="C1077" s="128"/>
      <c r="D1077" s="128"/>
      <c r="E1077" s="128"/>
      <c r="F1077" s="128"/>
      <c r="G1077" s="128"/>
    </row>
    <row r="1078" spans="1:7" ht="12">
      <c r="A1078" s="128"/>
      <c r="B1078" s="128"/>
      <c r="C1078" s="128"/>
      <c r="D1078" s="128"/>
      <c r="E1078" s="128"/>
      <c r="F1078" s="128"/>
      <c r="G1078" s="128"/>
    </row>
    <row r="1079" spans="1:7" ht="12">
      <c r="A1079" s="128"/>
      <c r="B1079" s="128"/>
      <c r="C1079" s="128"/>
      <c r="D1079" s="128"/>
      <c r="E1079" s="128"/>
      <c r="F1079" s="128"/>
      <c r="G1079" s="128"/>
    </row>
    <row r="1080" spans="1:7" ht="12">
      <c r="A1080" s="128"/>
      <c r="B1080" s="128"/>
      <c r="C1080" s="128"/>
      <c r="D1080" s="128"/>
      <c r="E1080" s="128"/>
      <c r="F1080" s="128"/>
      <c r="G1080" s="128"/>
    </row>
    <row r="1081" spans="1:7" ht="12">
      <c r="A1081" s="128"/>
      <c r="B1081" s="128"/>
      <c r="C1081" s="128"/>
      <c r="D1081" s="128"/>
      <c r="E1081" s="128"/>
      <c r="F1081" s="128"/>
      <c r="G1081" s="128"/>
    </row>
    <row r="1082" spans="1:7" ht="12">
      <c r="A1082" s="128"/>
      <c r="B1082" s="128"/>
      <c r="C1082" s="128"/>
      <c r="D1082" s="128"/>
      <c r="E1082" s="128"/>
      <c r="F1082" s="128"/>
      <c r="G1082" s="128"/>
    </row>
    <row r="1083" spans="1:7" ht="12">
      <c r="A1083" s="128"/>
      <c r="B1083" s="128"/>
      <c r="C1083" s="128"/>
      <c r="D1083" s="128"/>
      <c r="E1083" s="128"/>
      <c r="F1083" s="128"/>
      <c r="G1083" s="128"/>
    </row>
    <row r="1084" spans="1:7" ht="12">
      <c r="A1084" s="128"/>
      <c r="B1084" s="128"/>
      <c r="C1084" s="128"/>
      <c r="D1084" s="128"/>
      <c r="E1084" s="128"/>
      <c r="F1084" s="128"/>
      <c r="G1084" s="128"/>
    </row>
    <row r="1085" spans="1:7" ht="12">
      <c r="A1085" s="128"/>
      <c r="B1085" s="128"/>
      <c r="C1085" s="128"/>
      <c r="D1085" s="128"/>
      <c r="E1085" s="128"/>
      <c r="F1085" s="128"/>
      <c r="G1085" s="128"/>
    </row>
    <row r="1086" spans="1:7" ht="12">
      <c r="A1086" s="128"/>
      <c r="B1086" s="128"/>
      <c r="C1086" s="128"/>
      <c r="D1086" s="128"/>
      <c r="E1086" s="128"/>
      <c r="F1086" s="128"/>
      <c r="G1086" s="128"/>
    </row>
    <row r="1087" spans="1:7" ht="12">
      <c r="A1087" s="128"/>
      <c r="B1087" s="128"/>
      <c r="C1087" s="128"/>
      <c r="D1087" s="128"/>
      <c r="E1087" s="128"/>
      <c r="F1087" s="128"/>
      <c r="G1087" s="128"/>
    </row>
    <row r="1088" spans="1:7" ht="12">
      <c r="A1088" s="128"/>
      <c r="B1088" s="128"/>
      <c r="C1088" s="128"/>
      <c r="D1088" s="128"/>
      <c r="E1088" s="128"/>
      <c r="F1088" s="128"/>
      <c r="G1088" s="128"/>
    </row>
    <row r="1089" spans="1:7" ht="12">
      <c r="A1089" s="128"/>
      <c r="B1089" s="128"/>
      <c r="C1089" s="128"/>
      <c r="D1089" s="128"/>
      <c r="E1089" s="128"/>
      <c r="F1089" s="128"/>
      <c r="G1089" s="128"/>
    </row>
    <row r="1090" spans="1:7" ht="12">
      <c r="A1090" s="128"/>
      <c r="B1090" s="128"/>
      <c r="C1090" s="128"/>
      <c r="D1090" s="128"/>
      <c r="E1090" s="128"/>
      <c r="F1090" s="128"/>
      <c r="G1090" s="128"/>
    </row>
    <row r="1091" spans="1:7" ht="12">
      <c r="A1091" s="128"/>
      <c r="B1091" s="128"/>
      <c r="C1091" s="128"/>
      <c r="D1091" s="128"/>
      <c r="E1091" s="128"/>
      <c r="F1091" s="128"/>
      <c r="G1091" s="128"/>
    </row>
    <row r="1092" spans="1:7" ht="12">
      <c r="A1092" s="128"/>
      <c r="B1092" s="128"/>
      <c r="C1092" s="128"/>
      <c r="D1092" s="128"/>
      <c r="E1092" s="128"/>
      <c r="F1092" s="128"/>
      <c r="G1092" s="128"/>
    </row>
    <row r="1093" spans="1:7" ht="12">
      <c r="A1093" s="128"/>
      <c r="B1093" s="128"/>
      <c r="C1093" s="128"/>
      <c r="D1093" s="128"/>
      <c r="E1093" s="128"/>
      <c r="F1093" s="128"/>
      <c r="G1093" s="128"/>
    </row>
    <row r="1094" spans="1:7" ht="12">
      <c r="A1094" s="128"/>
      <c r="B1094" s="128"/>
      <c r="C1094" s="128"/>
      <c r="D1094" s="128"/>
      <c r="E1094" s="128"/>
      <c r="F1094" s="128"/>
      <c r="G1094" s="128"/>
    </row>
    <row r="1095" spans="1:7" ht="12">
      <c r="A1095" s="128"/>
      <c r="B1095" s="128"/>
      <c r="C1095" s="128"/>
      <c r="D1095" s="128"/>
      <c r="E1095" s="128"/>
      <c r="F1095" s="128"/>
      <c r="G1095" s="128"/>
    </row>
    <row r="1096" spans="1:7" ht="12">
      <c r="A1096" s="128"/>
      <c r="B1096" s="128"/>
      <c r="C1096" s="128"/>
      <c r="D1096" s="128"/>
      <c r="E1096" s="128"/>
      <c r="F1096" s="128"/>
      <c r="G1096" s="128"/>
    </row>
    <row r="1097" spans="1:7" ht="12">
      <c r="A1097" s="128"/>
      <c r="B1097" s="128"/>
      <c r="C1097" s="128"/>
      <c r="D1097" s="128"/>
      <c r="E1097" s="128"/>
      <c r="F1097" s="128"/>
      <c r="G1097" s="128"/>
    </row>
    <row r="1098" spans="1:7" ht="12">
      <c r="A1098" s="128"/>
      <c r="B1098" s="128"/>
      <c r="C1098" s="128"/>
      <c r="D1098" s="128"/>
      <c r="E1098" s="128"/>
      <c r="F1098" s="128"/>
      <c r="G1098" s="128"/>
    </row>
    <row r="1099" spans="1:7" ht="12">
      <c r="A1099" s="128"/>
      <c r="B1099" s="128"/>
      <c r="C1099" s="128"/>
      <c r="D1099" s="128"/>
      <c r="E1099" s="128"/>
      <c r="F1099" s="128"/>
      <c r="G1099" s="128"/>
    </row>
    <row r="1100" spans="1:7" ht="12">
      <c r="A1100" s="128"/>
      <c r="B1100" s="128"/>
      <c r="C1100" s="128"/>
      <c r="D1100" s="128"/>
      <c r="E1100" s="128"/>
      <c r="F1100" s="128"/>
      <c r="G1100" s="128"/>
    </row>
    <row r="1101" spans="1:7" ht="12">
      <c r="A1101" s="128"/>
      <c r="B1101" s="128"/>
      <c r="C1101" s="128"/>
      <c r="D1101" s="128"/>
      <c r="E1101" s="128"/>
      <c r="F1101" s="128"/>
      <c r="G1101" s="128"/>
    </row>
    <row r="1102" spans="1:7" ht="12">
      <c r="A1102" s="128"/>
      <c r="B1102" s="128"/>
      <c r="C1102" s="128"/>
      <c r="D1102" s="128"/>
      <c r="E1102" s="128"/>
      <c r="F1102" s="128"/>
      <c r="G1102" s="128"/>
    </row>
    <row r="1103" spans="1:7" ht="12">
      <c r="A1103" s="128"/>
      <c r="B1103" s="128"/>
      <c r="C1103" s="128"/>
      <c r="D1103" s="128"/>
      <c r="E1103" s="128"/>
      <c r="F1103" s="128"/>
      <c r="G1103" s="128"/>
    </row>
    <row r="1104" spans="1:7" ht="12">
      <c r="A1104" s="128"/>
      <c r="B1104" s="128"/>
      <c r="C1104" s="128"/>
      <c r="D1104" s="128"/>
      <c r="E1104" s="128"/>
      <c r="F1104" s="128"/>
      <c r="G1104" s="128"/>
    </row>
    <row r="1105" spans="1:7" ht="12">
      <c r="A1105" s="128"/>
      <c r="B1105" s="128"/>
      <c r="C1105" s="128"/>
      <c r="D1105" s="128"/>
      <c r="E1105" s="128"/>
      <c r="F1105" s="128"/>
      <c r="G1105" s="128"/>
    </row>
    <row r="1106" spans="1:7" ht="12">
      <c r="A1106" s="128"/>
      <c r="B1106" s="128"/>
      <c r="C1106" s="128"/>
      <c r="D1106" s="128"/>
      <c r="E1106" s="128"/>
      <c r="F1106" s="128"/>
      <c r="G1106" s="128"/>
    </row>
    <row r="1107" spans="1:7" ht="12">
      <c r="A1107" s="128"/>
      <c r="B1107" s="128"/>
      <c r="C1107" s="128"/>
      <c r="D1107" s="128"/>
      <c r="E1107" s="128"/>
      <c r="F1107" s="128"/>
      <c r="G1107" s="128"/>
    </row>
    <row r="1108" spans="1:7" ht="12">
      <c r="A1108" s="128"/>
      <c r="B1108" s="128"/>
      <c r="C1108" s="128"/>
      <c r="D1108" s="128"/>
      <c r="E1108" s="128"/>
      <c r="F1108" s="128"/>
      <c r="G1108" s="128"/>
    </row>
    <row r="1109" spans="1:7" ht="12">
      <c r="A1109" s="128"/>
      <c r="B1109" s="128"/>
      <c r="C1109" s="128"/>
      <c r="D1109" s="128"/>
      <c r="E1109" s="128"/>
      <c r="F1109" s="128"/>
      <c r="G1109" s="128"/>
    </row>
    <row r="1110" spans="1:7" ht="12">
      <c r="A1110" s="128"/>
      <c r="B1110" s="128"/>
      <c r="C1110" s="128"/>
      <c r="D1110" s="128"/>
      <c r="E1110" s="128"/>
      <c r="F1110" s="128"/>
      <c r="G1110" s="128"/>
    </row>
    <row r="1111" spans="1:7" ht="12">
      <c r="A1111" s="128"/>
      <c r="B1111" s="128"/>
      <c r="C1111" s="128"/>
      <c r="D1111" s="128"/>
      <c r="E1111" s="128"/>
      <c r="F1111" s="128"/>
      <c r="G1111" s="128"/>
    </row>
    <row r="1112" spans="1:7" ht="12">
      <c r="A1112" s="128"/>
      <c r="B1112" s="128"/>
      <c r="C1112" s="128"/>
      <c r="D1112" s="128"/>
      <c r="E1112" s="128"/>
      <c r="F1112" s="128"/>
      <c r="G1112" s="128"/>
    </row>
    <row r="1113" spans="1:7" ht="12">
      <c r="A1113" s="128"/>
      <c r="B1113" s="128"/>
      <c r="C1113" s="128"/>
      <c r="D1113" s="128"/>
      <c r="E1113" s="128"/>
      <c r="F1113" s="128"/>
      <c r="G1113" s="128"/>
    </row>
    <row r="1114" spans="1:7" ht="12">
      <c r="A1114" s="128"/>
      <c r="B1114" s="128"/>
      <c r="C1114" s="128"/>
      <c r="D1114" s="128"/>
      <c r="E1114" s="128"/>
      <c r="F1114" s="128"/>
      <c r="G1114" s="128"/>
    </row>
    <row r="1115" spans="1:7" ht="12">
      <c r="A1115" s="128"/>
      <c r="B1115" s="128"/>
      <c r="C1115" s="128"/>
      <c r="D1115" s="128"/>
      <c r="E1115" s="128"/>
      <c r="F1115" s="128"/>
      <c r="G1115" s="128"/>
    </row>
    <row r="1116" spans="1:7" ht="12">
      <c r="A1116" s="128"/>
      <c r="B1116" s="128"/>
      <c r="C1116" s="128"/>
      <c r="D1116" s="128"/>
      <c r="E1116" s="128"/>
      <c r="F1116" s="128"/>
      <c r="G1116" s="128"/>
    </row>
    <row r="1117" spans="1:7" ht="12">
      <c r="A1117" s="128"/>
      <c r="B1117" s="128"/>
      <c r="C1117" s="128"/>
      <c r="D1117" s="128"/>
      <c r="E1117" s="128"/>
      <c r="F1117" s="128"/>
      <c r="G1117" s="128"/>
    </row>
    <row r="1118" spans="1:7" ht="12">
      <c r="A1118" s="128"/>
      <c r="B1118" s="128"/>
      <c r="C1118" s="128"/>
      <c r="D1118" s="128"/>
      <c r="E1118" s="128"/>
      <c r="F1118" s="128"/>
      <c r="G1118" s="128"/>
    </row>
    <row r="1119" spans="1:7" ht="12">
      <c r="A1119" s="128"/>
      <c r="B1119" s="128"/>
      <c r="C1119" s="128"/>
      <c r="D1119" s="128"/>
      <c r="E1119" s="128"/>
      <c r="F1119" s="128"/>
      <c r="G1119" s="128"/>
    </row>
    <row r="1120" spans="1:7" ht="12">
      <c r="A1120" s="128"/>
      <c r="B1120" s="128"/>
      <c r="C1120" s="128"/>
      <c r="D1120" s="128"/>
      <c r="E1120" s="128"/>
      <c r="F1120" s="128"/>
      <c r="G1120" s="128"/>
    </row>
    <row r="1121" spans="1:7" ht="12">
      <c r="A1121" s="128"/>
      <c r="B1121" s="128"/>
      <c r="C1121" s="128"/>
      <c r="D1121" s="128"/>
      <c r="E1121" s="128"/>
      <c r="F1121" s="128"/>
      <c r="G1121" s="128"/>
    </row>
    <row r="1122" spans="1:7" ht="12">
      <c r="A1122" s="128"/>
      <c r="B1122" s="128"/>
      <c r="C1122" s="128"/>
      <c r="D1122" s="128"/>
      <c r="E1122" s="128"/>
      <c r="F1122" s="128"/>
      <c r="G1122" s="128"/>
    </row>
    <row r="1123" spans="1:7" ht="12">
      <c r="A1123" s="128"/>
      <c r="B1123" s="128"/>
      <c r="C1123" s="128"/>
      <c r="D1123" s="128"/>
      <c r="E1123" s="128"/>
      <c r="F1123" s="128"/>
      <c r="G1123" s="128"/>
    </row>
    <row r="1124" spans="1:7" ht="12">
      <c r="A1124" s="128"/>
      <c r="B1124" s="128"/>
      <c r="C1124" s="128"/>
      <c r="D1124" s="128"/>
      <c r="E1124" s="128"/>
      <c r="F1124" s="128"/>
      <c r="G1124" s="128"/>
    </row>
    <row r="1125" spans="1:7" ht="12">
      <c r="A1125" s="128"/>
      <c r="B1125" s="128"/>
      <c r="C1125" s="128"/>
      <c r="D1125" s="128"/>
      <c r="E1125" s="128"/>
      <c r="F1125" s="128"/>
      <c r="G1125" s="128"/>
    </row>
    <row r="1126" spans="1:7" ht="12">
      <c r="A1126" s="128"/>
      <c r="B1126" s="128"/>
      <c r="C1126" s="128"/>
      <c r="D1126" s="128"/>
      <c r="E1126" s="128"/>
      <c r="F1126" s="128"/>
      <c r="G1126" s="128"/>
    </row>
    <row r="1127" spans="1:7" ht="12">
      <c r="A1127" s="128"/>
      <c r="B1127" s="128"/>
      <c r="C1127" s="128"/>
      <c r="D1127" s="128"/>
      <c r="E1127" s="128"/>
      <c r="F1127" s="128"/>
      <c r="G1127" s="128"/>
    </row>
    <row r="1128" spans="1:7" ht="12">
      <c r="A1128" s="128"/>
      <c r="B1128" s="128"/>
      <c r="C1128" s="128"/>
      <c r="D1128" s="128"/>
      <c r="E1128" s="128"/>
      <c r="F1128" s="128"/>
      <c r="G1128" s="128"/>
    </row>
    <row r="1129" spans="1:7" ht="12">
      <c r="A1129" s="128"/>
      <c r="B1129" s="128"/>
      <c r="C1129" s="128"/>
      <c r="D1129" s="128"/>
      <c r="E1129" s="128"/>
      <c r="F1129" s="128"/>
      <c r="G1129" s="128"/>
    </row>
    <row r="1130" spans="1:7" ht="12">
      <c r="A1130" s="128"/>
      <c r="B1130" s="128"/>
      <c r="C1130" s="128"/>
      <c r="D1130" s="128"/>
      <c r="E1130" s="128"/>
      <c r="F1130" s="128"/>
      <c r="G1130" s="128"/>
    </row>
    <row r="1131" spans="1:7" ht="12">
      <c r="A1131" s="128"/>
      <c r="B1131" s="128"/>
      <c r="C1131" s="128"/>
      <c r="D1131" s="128"/>
      <c r="E1131" s="128"/>
      <c r="F1131" s="128"/>
      <c r="G1131" s="128"/>
    </row>
    <row r="1132" spans="1:7" ht="12">
      <c r="A1132" s="128"/>
      <c r="B1132" s="128"/>
      <c r="C1132" s="128"/>
      <c r="D1132" s="128"/>
      <c r="E1132" s="128"/>
      <c r="F1132" s="128"/>
      <c r="G1132" s="128"/>
    </row>
    <row r="1133" spans="1:7" ht="12">
      <c r="A1133" s="128"/>
      <c r="B1133" s="128"/>
      <c r="C1133" s="128"/>
      <c r="D1133" s="128"/>
      <c r="E1133" s="128"/>
      <c r="F1133" s="128"/>
      <c r="G1133" s="128"/>
    </row>
    <row r="1134" spans="1:7" ht="12">
      <c r="A1134" s="128"/>
      <c r="B1134" s="128"/>
      <c r="C1134" s="128"/>
      <c r="D1134" s="128"/>
      <c r="E1134" s="128"/>
      <c r="F1134" s="128"/>
      <c r="G1134" s="128"/>
    </row>
    <row r="1135" spans="1:7" ht="12">
      <c r="A1135" s="128"/>
      <c r="B1135" s="128"/>
      <c r="C1135" s="128"/>
      <c r="D1135" s="128"/>
      <c r="E1135" s="128"/>
      <c r="F1135" s="128"/>
      <c r="G1135" s="128"/>
    </row>
    <row r="1136" spans="1:7" ht="12">
      <c r="A1136" s="128"/>
      <c r="B1136" s="128"/>
      <c r="C1136" s="128"/>
      <c r="D1136" s="128"/>
      <c r="E1136" s="128"/>
      <c r="F1136" s="128"/>
      <c r="G1136" s="128"/>
    </row>
    <row r="1137" spans="1:7" ht="12">
      <c r="A1137" s="128"/>
      <c r="B1137" s="128"/>
      <c r="C1137" s="128"/>
      <c r="D1137" s="128"/>
      <c r="E1137" s="128"/>
      <c r="F1137" s="128"/>
      <c r="G1137" s="128"/>
    </row>
    <row r="1138" spans="1:7" ht="12">
      <c r="A1138" s="128"/>
      <c r="B1138" s="128"/>
      <c r="C1138" s="128"/>
      <c r="D1138" s="128"/>
      <c r="E1138" s="128"/>
      <c r="F1138" s="128"/>
      <c r="G1138" s="128"/>
    </row>
    <row r="1139" spans="1:7" ht="12">
      <c r="A1139" s="128"/>
      <c r="B1139" s="128"/>
      <c r="C1139" s="128"/>
      <c r="D1139" s="128"/>
      <c r="E1139" s="128"/>
      <c r="F1139" s="128"/>
      <c r="G1139" s="128"/>
    </row>
    <row r="1140" spans="1:7" ht="12">
      <c r="A1140" s="128"/>
      <c r="B1140" s="128"/>
      <c r="C1140" s="128"/>
      <c r="D1140" s="128"/>
      <c r="E1140" s="128"/>
      <c r="F1140" s="128"/>
      <c r="G1140" s="128"/>
    </row>
    <row r="1141" spans="1:7" ht="12">
      <c r="A1141" s="128"/>
      <c r="B1141" s="128"/>
      <c r="C1141" s="128"/>
      <c r="D1141" s="128"/>
      <c r="E1141" s="128"/>
      <c r="F1141" s="128"/>
      <c r="G1141" s="128"/>
    </row>
    <row r="1142" spans="1:7" ht="12">
      <c r="A1142" s="128"/>
      <c r="B1142" s="128"/>
      <c r="C1142" s="128"/>
      <c r="D1142" s="128"/>
      <c r="E1142" s="128"/>
      <c r="F1142" s="128"/>
      <c r="G1142" s="128"/>
    </row>
    <row r="1143" spans="1:7" ht="12">
      <c r="A1143" s="128"/>
      <c r="B1143" s="128"/>
      <c r="C1143" s="128"/>
      <c r="D1143" s="128"/>
      <c r="E1143" s="128"/>
      <c r="F1143" s="128"/>
      <c r="G1143" s="128"/>
    </row>
    <row r="1144" spans="1:7" ht="12">
      <c r="A1144" s="128"/>
      <c r="B1144" s="128"/>
      <c r="C1144" s="128"/>
      <c r="D1144" s="128"/>
      <c r="E1144" s="128"/>
      <c r="F1144" s="128"/>
      <c r="G1144" s="128"/>
    </row>
    <row r="1145" spans="1:7" ht="12">
      <c r="A1145" s="128"/>
      <c r="B1145" s="128"/>
      <c r="C1145" s="128"/>
      <c r="D1145" s="128"/>
      <c r="E1145" s="128"/>
      <c r="F1145" s="128"/>
      <c r="G1145" s="128"/>
    </row>
    <row r="1146" spans="1:7" ht="12">
      <c r="A1146" s="128"/>
      <c r="B1146" s="128"/>
      <c r="C1146" s="128"/>
      <c r="D1146" s="128"/>
      <c r="E1146" s="128"/>
      <c r="F1146" s="128"/>
      <c r="G1146" s="128"/>
    </row>
    <row r="1147" spans="1:7" ht="12">
      <c r="A1147" s="128"/>
      <c r="B1147" s="128"/>
      <c r="C1147" s="128"/>
      <c r="D1147" s="128"/>
      <c r="E1147" s="128"/>
      <c r="F1147" s="128"/>
      <c r="G1147" s="128"/>
    </row>
    <row r="1148" spans="1:7" ht="12">
      <c r="A1148" s="128"/>
      <c r="B1148" s="128"/>
      <c r="C1148" s="128"/>
      <c r="D1148" s="128"/>
      <c r="E1148" s="128"/>
      <c r="F1148" s="128"/>
      <c r="G1148" s="128"/>
    </row>
    <row r="1149" spans="1:7" ht="12">
      <c r="A1149" s="128"/>
      <c r="B1149" s="128"/>
      <c r="C1149" s="128"/>
      <c r="D1149" s="128"/>
      <c r="E1149" s="128"/>
      <c r="F1149" s="128"/>
      <c r="G1149" s="128"/>
    </row>
    <row r="1150" spans="1:7" ht="12">
      <c r="A1150" s="128"/>
      <c r="B1150" s="128"/>
      <c r="C1150" s="128"/>
      <c r="D1150" s="128"/>
      <c r="E1150" s="128"/>
      <c r="F1150" s="128"/>
      <c r="G1150" s="128"/>
    </row>
    <row r="1151" spans="1:7" ht="12">
      <c r="A1151" s="128"/>
      <c r="B1151" s="128"/>
      <c r="C1151" s="128"/>
      <c r="D1151" s="128"/>
      <c r="E1151" s="128"/>
      <c r="F1151" s="128"/>
      <c r="G1151" s="128"/>
    </row>
    <row r="1152" spans="1:7" ht="12">
      <c r="A1152" s="128"/>
      <c r="B1152" s="128"/>
      <c r="C1152" s="128"/>
      <c r="D1152" s="128"/>
      <c r="E1152" s="128"/>
      <c r="F1152" s="128"/>
      <c r="G1152" s="128"/>
    </row>
    <row r="1153" spans="1:7" ht="12">
      <c r="A1153" s="128"/>
      <c r="B1153" s="128"/>
      <c r="C1153" s="128"/>
      <c r="D1153" s="128"/>
      <c r="E1153" s="128"/>
      <c r="F1153" s="128"/>
      <c r="G1153" s="128"/>
    </row>
    <row r="1154" spans="1:7" ht="12">
      <c r="A1154" s="128"/>
      <c r="B1154" s="128"/>
      <c r="C1154" s="128"/>
      <c r="D1154" s="128"/>
      <c r="E1154" s="128"/>
      <c r="F1154" s="128"/>
      <c r="G1154" s="128"/>
    </row>
    <row r="1155" spans="1:7" ht="12">
      <c r="A1155" s="128"/>
      <c r="B1155" s="128"/>
      <c r="C1155" s="128"/>
      <c r="D1155" s="128"/>
      <c r="E1155" s="128"/>
      <c r="F1155" s="128"/>
      <c r="G1155" s="128"/>
    </row>
    <row r="1156" spans="1:7" ht="12">
      <c r="A1156" s="128"/>
      <c r="B1156" s="128"/>
      <c r="C1156" s="128"/>
      <c r="D1156" s="128"/>
      <c r="E1156" s="128"/>
      <c r="F1156" s="128"/>
      <c r="G1156" s="128"/>
    </row>
    <row r="1157" spans="1:7" ht="12">
      <c r="A1157" s="128"/>
      <c r="B1157" s="128"/>
      <c r="C1157" s="128"/>
      <c r="D1157" s="128"/>
      <c r="E1157" s="128"/>
      <c r="F1157" s="128"/>
      <c r="G1157" s="128"/>
    </row>
    <row r="1158" spans="1:7" ht="12">
      <c r="A1158" s="128"/>
      <c r="B1158" s="128"/>
      <c r="C1158" s="128"/>
      <c r="D1158" s="128"/>
      <c r="E1158" s="128"/>
      <c r="F1158" s="128"/>
      <c r="G1158" s="128"/>
    </row>
    <row r="1159" spans="1:7" ht="12">
      <c r="A1159" s="128"/>
      <c r="B1159" s="128"/>
      <c r="C1159" s="128"/>
      <c r="D1159" s="128"/>
      <c r="E1159" s="128"/>
      <c r="F1159" s="128"/>
      <c r="G1159" s="128"/>
    </row>
    <row r="1160" spans="1:7" ht="12">
      <c r="A1160" s="128"/>
      <c r="B1160" s="128"/>
      <c r="C1160" s="128"/>
      <c r="D1160" s="128"/>
      <c r="E1160" s="128"/>
      <c r="F1160" s="128"/>
      <c r="G1160" s="128"/>
    </row>
    <row r="1161" spans="1:7" ht="12">
      <c r="A1161" s="128"/>
      <c r="B1161" s="128"/>
      <c r="C1161" s="128"/>
      <c r="D1161" s="128"/>
      <c r="E1161" s="128"/>
      <c r="F1161" s="128"/>
      <c r="G1161" s="128"/>
    </row>
    <row r="1162" spans="1:7" ht="12">
      <c r="A1162" s="128"/>
      <c r="B1162" s="128"/>
      <c r="C1162" s="128"/>
      <c r="D1162" s="128"/>
      <c r="E1162" s="128"/>
      <c r="F1162" s="128"/>
      <c r="G1162" s="128"/>
    </row>
    <row r="1163" spans="1:7" ht="12">
      <c r="A1163" s="128"/>
      <c r="B1163" s="128"/>
      <c r="C1163" s="128"/>
      <c r="D1163" s="128"/>
      <c r="E1163" s="128"/>
      <c r="F1163" s="128"/>
      <c r="G1163" s="128"/>
    </row>
    <row r="1164" spans="1:7" ht="12">
      <c r="A1164" s="128"/>
      <c r="B1164" s="128"/>
      <c r="C1164" s="128"/>
      <c r="D1164" s="128"/>
      <c r="E1164" s="128"/>
      <c r="F1164" s="128"/>
      <c r="G1164" s="128"/>
    </row>
    <row r="1165" spans="1:7" ht="12">
      <c r="A1165" s="128"/>
      <c r="B1165" s="128"/>
      <c r="C1165" s="128"/>
      <c r="D1165" s="128"/>
      <c r="E1165" s="128"/>
      <c r="F1165" s="128"/>
      <c r="G1165" s="128"/>
    </row>
    <row r="1166" spans="1:7" ht="12">
      <c r="A1166" s="128"/>
      <c r="B1166" s="128"/>
      <c r="C1166" s="128"/>
      <c r="D1166" s="128"/>
      <c r="E1166" s="128"/>
      <c r="F1166" s="128"/>
      <c r="G1166" s="128"/>
    </row>
    <row r="1167" spans="1:7" ht="12">
      <c r="A1167" s="128"/>
      <c r="B1167" s="128"/>
      <c r="C1167" s="128"/>
      <c r="D1167" s="128"/>
      <c r="E1167" s="128"/>
      <c r="F1167" s="128"/>
      <c r="G1167" s="128"/>
    </row>
    <row r="1168" spans="1:7" ht="12">
      <c r="A1168" s="128"/>
      <c r="B1168" s="128"/>
      <c r="C1168" s="128"/>
      <c r="D1168" s="128"/>
      <c r="E1168" s="128"/>
      <c r="F1168" s="128"/>
      <c r="G1168" s="128"/>
    </row>
    <row r="1169" spans="1:7" ht="12">
      <c r="A1169" s="128"/>
      <c r="B1169" s="128"/>
      <c r="C1169" s="128"/>
      <c r="D1169" s="128"/>
      <c r="E1169" s="128"/>
      <c r="F1169" s="128"/>
      <c r="G1169" s="128"/>
    </row>
    <row r="1170" spans="1:7" ht="12">
      <c r="A1170" s="128"/>
      <c r="B1170" s="128"/>
      <c r="C1170" s="128"/>
      <c r="D1170" s="128"/>
      <c r="E1170" s="128"/>
      <c r="F1170" s="128"/>
      <c r="G1170" s="128"/>
    </row>
    <row r="1171" spans="1:7" ht="12">
      <c r="A1171" s="128"/>
      <c r="B1171" s="128"/>
      <c r="C1171" s="128"/>
      <c r="D1171" s="128"/>
      <c r="E1171" s="128"/>
      <c r="F1171" s="128"/>
      <c r="G1171" s="128"/>
    </row>
    <row r="1172" spans="1:7" ht="12">
      <c r="A1172" s="128"/>
      <c r="B1172" s="128"/>
      <c r="C1172" s="128"/>
      <c r="D1172" s="128"/>
      <c r="E1172" s="128"/>
      <c r="F1172" s="128"/>
      <c r="G1172" s="128"/>
    </row>
    <row r="1173" spans="1:7" ht="12">
      <c r="A1173" s="128"/>
      <c r="B1173" s="128"/>
      <c r="C1173" s="128"/>
      <c r="D1173" s="128"/>
      <c r="E1173" s="128"/>
      <c r="F1173" s="128"/>
      <c r="G1173" s="128"/>
    </row>
    <row r="1174" spans="1:7" ht="12">
      <c r="A1174" s="128"/>
      <c r="B1174" s="128"/>
      <c r="C1174" s="128"/>
      <c r="D1174" s="128"/>
      <c r="E1174" s="128"/>
      <c r="F1174" s="128"/>
      <c r="G1174" s="128"/>
    </row>
    <row r="1175" spans="1:7" ht="12">
      <c r="A1175" s="128"/>
      <c r="B1175" s="128"/>
      <c r="C1175" s="128"/>
      <c r="D1175" s="128"/>
      <c r="E1175" s="128"/>
      <c r="F1175" s="128"/>
      <c r="G1175" s="128"/>
    </row>
    <row r="1176" spans="1:7" ht="12">
      <c r="A1176" s="128"/>
      <c r="B1176" s="128"/>
      <c r="C1176" s="128"/>
      <c r="D1176" s="128"/>
      <c r="E1176" s="128"/>
      <c r="F1176" s="128"/>
      <c r="G1176" s="128"/>
    </row>
    <row r="1177" spans="1:7" ht="12">
      <c r="A1177" s="128"/>
      <c r="B1177" s="128"/>
      <c r="C1177" s="128"/>
      <c r="D1177" s="128"/>
      <c r="E1177" s="128"/>
      <c r="F1177" s="128"/>
      <c r="G1177" s="128"/>
    </row>
    <row r="1178" spans="1:7" ht="12">
      <c r="A1178" s="128"/>
      <c r="B1178" s="128"/>
      <c r="C1178" s="128"/>
      <c r="D1178" s="128"/>
      <c r="E1178" s="128"/>
      <c r="F1178" s="128"/>
      <c r="G1178" s="128"/>
    </row>
    <row r="1179" spans="1:7" ht="12">
      <c r="A1179" s="128"/>
      <c r="B1179" s="128"/>
      <c r="C1179" s="128"/>
      <c r="D1179" s="128"/>
      <c r="E1179" s="128"/>
      <c r="F1179" s="128"/>
      <c r="G1179" s="128"/>
    </row>
    <row r="1180" spans="1:7" ht="12">
      <c r="A1180" s="128"/>
      <c r="B1180" s="128"/>
      <c r="C1180" s="128"/>
      <c r="D1180" s="128"/>
      <c r="E1180" s="128"/>
      <c r="F1180" s="128"/>
      <c r="G1180" s="128"/>
    </row>
    <row r="1181" spans="1:7" ht="12">
      <c r="A1181" s="128"/>
      <c r="B1181" s="128"/>
      <c r="C1181" s="128"/>
      <c r="D1181" s="128"/>
      <c r="E1181" s="128"/>
      <c r="F1181" s="128"/>
      <c r="G1181" s="128"/>
    </row>
    <row r="1182" spans="1:7" ht="12">
      <c r="A1182" s="128"/>
      <c r="B1182" s="128"/>
      <c r="C1182" s="128"/>
      <c r="D1182" s="128"/>
      <c r="E1182" s="128"/>
      <c r="F1182" s="128"/>
      <c r="G1182" s="128"/>
    </row>
    <row r="1183" spans="1:7" ht="12">
      <c r="A1183" s="128"/>
      <c r="B1183" s="128"/>
      <c r="C1183" s="128"/>
      <c r="D1183" s="128"/>
      <c r="E1183" s="128"/>
      <c r="F1183" s="128"/>
      <c r="G1183" s="128"/>
    </row>
    <row r="1184" spans="1:7" ht="12">
      <c r="A1184" s="128"/>
      <c r="B1184" s="128"/>
      <c r="C1184" s="128"/>
      <c r="D1184" s="128"/>
      <c r="E1184" s="128"/>
      <c r="F1184" s="128"/>
      <c r="G1184" s="128"/>
    </row>
    <row r="1185" spans="1:7" ht="12">
      <c r="A1185" s="128"/>
      <c r="B1185" s="128"/>
      <c r="C1185" s="128"/>
      <c r="D1185" s="128"/>
      <c r="E1185" s="128"/>
      <c r="F1185" s="128"/>
      <c r="G1185" s="128"/>
    </row>
    <row r="1186" spans="1:7" ht="12">
      <c r="A1186" s="128"/>
      <c r="B1186" s="128"/>
      <c r="C1186" s="128"/>
      <c r="D1186" s="128"/>
      <c r="E1186" s="128"/>
      <c r="F1186" s="128"/>
      <c r="G1186" s="128"/>
    </row>
    <row r="1187" spans="1:7" ht="12">
      <c r="A1187" s="128"/>
      <c r="B1187" s="128"/>
      <c r="C1187" s="128"/>
      <c r="D1187" s="128"/>
      <c r="E1187" s="128"/>
      <c r="F1187" s="128"/>
      <c r="G1187" s="128"/>
    </row>
    <row r="1188" spans="1:7" ht="12">
      <c r="A1188" s="128"/>
      <c r="B1188" s="128"/>
      <c r="C1188" s="128"/>
      <c r="D1188" s="128"/>
      <c r="E1188" s="128"/>
      <c r="F1188" s="128"/>
      <c r="G1188" s="128"/>
    </row>
    <row r="1189" spans="1:7" ht="12">
      <c r="A1189" s="128"/>
      <c r="B1189" s="128"/>
      <c r="C1189" s="128"/>
      <c r="D1189" s="128"/>
      <c r="E1189" s="128"/>
      <c r="F1189" s="128"/>
      <c r="G1189" s="128"/>
    </row>
    <row r="1190" spans="1:7" ht="12">
      <c r="A1190" s="128"/>
      <c r="B1190" s="128"/>
      <c r="C1190" s="128"/>
      <c r="D1190" s="128"/>
      <c r="E1190" s="128"/>
      <c r="F1190" s="128"/>
      <c r="G1190" s="128"/>
    </row>
    <row r="1191" spans="1:7" ht="12">
      <c r="A1191" s="128"/>
      <c r="B1191" s="128"/>
      <c r="C1191" s="128"/>
      <c r="D1191" s="128"/>
      <c r="E1191" s="128"/>
      <c r="F1191" s="128"/>
      <c r="G1191" s="128"/>
    </row>
    <row r="1192" spans="1:7" ht="12">
      <c r="A1192" s="128"/>
      <c r="B1192" s="128"/>
      <c r="C1192" s="128"/>
      <c r="D1192" s="128"/>
      <c r="E1192" s="128"/>
      <c r="F1192" s="128"/>
      <c r="G1192" s="128"/>
    </row>
    <row r="1193" spans="1:7" ht="12">
      <c r="A1193" s="128"/>
      <c r="B1193" s="128"/>
      <c r="C1193" s="128"/>
      <c r="D1193" s="128"/>
      <c r="E1193" s="128"/>
      <c r="F1193" s="128"/>
      <c r="G1193" s="128"/>
    </row>
    <row r="1194" spans="1:7" ht="12">
      <c r="A1194" s="128"/>
      <c r="B1194" s="128"/>
      <c r="C1194" s="128"/>
      <c r="D1194" s="128"/>
      <c r="E1194" s="128"/>
      <c r="F1194" s="128"/>
      <c r="G1194" s="128"/>
    </row>
    <row r="1195" spans="1:7" ht="12">
      <c r="A1195" s="128"/>
      <c r="B1195" s="128"/>
      <c r="C1195" s="128"/>
      <c r="D1195" s="128"/>
      <c r="E1195" s="128"/>
      <c r="F1195" s="128"/>
      <c r="G1195" s="128"/>
    </row>
    <row r="1196" spans="1:7" ht="12">
      <c r="A1196" s="128"/>
      <c r="B1196" s="128"/>
      <c r="C1196" s="128"/>
      <c r="D1196" s="128"/>
      <c r="E1196" s="128"/>
      <c r="F1196" s="128"/>
      <c r="G1196" s="128"/>
    </row>
    <row r="1197" spans="1:7" ht="12">
      <c r="A1197" s="128"/>
      <c r="B1197" s="128"/>
      <c r="C1197" s="128"/>
      <c r="D1197" s="128"/>
      <c r="E1197" s="128"/>
      <c r="F1197" s="128"/>
      <c r="G1197" s="128"/>
    </row>
    <row r="1198" spans="1:7" ht="12">
      <c r="A1198" s="128"/>
      <c r="B1198" s="128"/>
      <c r="C1198" s="128"/>
      <c r="D1198" s="128"/>
      <c r="E1198" s="128"/>
      <c r="F1198" s="128"/>
      <c r="G1198" s="128"/>
    </row>
    <row r="1199" spans="1:7" ht="12">
      <c r="A1199" s="128"/>
      <c r="B1199" s="128"/>
      <c r="C1199" s="128"/>
      <c r="D1199" s="128"/>
      <c r="E1199" s="128"/>
      <c r="F1199" s="128"/>
      <c r="G1199" s="128"/>
    </row>
    <row r="1200" spans="1:7" ht="12">
      <c r="A1200" s="128"/>
      <c r="B1200" s="128"/>
      <c r="C1200" s="128"/>
      <c r="D1200" s="128"/>
      <c r="E1200" s="128"/>
      <c r="F1200" s="128"/>
      <c r="G1200" s="128"/>
    </row>
    <row r="1201" spans="1:7" ht="12">
      <c r="A1201" s="128"/>
      <c r="B1201" s="128"/>
      <c r="C1201" s="128"/>
      <c r="D1201" s="128"/>
      <c r="E1201" s="128"/>
      <c r="F1201" s="128"/>
      <c r="G1201" s="128"/>
    </row>
    <row r="1202" spans="1:7" ht="12">
      <c r="A1202" s="128"/>
      <c r="B1202" s="128"/>
      <c r="C1202" s="128"/>
      <c r="D1202" s="128"/>
      <c r="E1202" s="128"/>
      <c r="F1202" s="128"/>
      <c r="G1202" s="128"/>
    </row>
    <row r="1203" spans="1:7" ht="12">
      <c r="A1203" s="128"/>
      <c r="B1203" s="128"/>
      <c r="C1203" s="128"/>
      <c r="D1203" s="128"/>
      <c r="E1203" s="128"/>
      <c r="F1203" s="128"/>
      <c r="G1203" s="128"/>
    </row>
    <row r="1204" spans="1:7" ht="12">
      <c r="A1204" s="128"/>
      <c r="B1204" s="128"/>
      <c r="C1204" s="128"/>
      <c r="D1204" s="128"/>
      <c r="E1204" s="128"/>
      <c r="F1204" s="128"/>
      <c r="G1204" s="128"/>
    </row>
    <row r="1205" spans="1:7" ht="12">
      <c r="A1205" s="128"/>
      <c r="B1205" s="128"/>
      <c r="C1205" s="128"/>
      <c r="D1205" s="128"/>
      <c r="E1205" s="128"/>
      <c r="F1205" s="128"/>
      <c r="G1205" s="128"/>
    </row>
    <row r="1206" spans="1:7" ht="12">
      <c r="A1206" s="128"/>
      <c r="B1206" s="128"/>
      <c r="C1206" s="128"/>
      <c r="D1206" s="128"/>
      <c r="E1206" s="128"/>
      <c r="F1206" s="128"/>
      <c r="G1206" s="128"/>
    </row>
    <row r="1207" spans="1:7" ht="12">
      <c r="A1207" s="128"/>
      <c r="B1207" s="128"/>
      <c r="C1207" s="128"/>
      <c r="D1207" s="128"/>
      <c r="E1207" s="128"/>
      <c r="F1207" s="128"/>
      <c r="G1207" s="128"/>
    </row>
    <row r="1208" spans="1:7" ht="12">
      <c r="A1208" s="128"/>
      <c r="B1208" s="128"/>
      <c r="C1208" s="128"/>
      <c r="D1208" s="128"/>
      <c r="E1208" s="128"/>
      <c r="F1208" s="128"/>
      <c r="G1208" s="128"/>
    </row>
    <row r="1209" spans="1:7" ht="12">
      <c r="A1209" s="128"/>
      <c r="B1209" s="128"/>
      <c r="C1209" s="128"/>
      <c r="D1209" s="128"/>
      <c r="E1209" s="128"/>
      <c r="F1209" s="128"/>
      <c r="G1209" s="128"/>
    </row>
    <row r="1210" spans="1:7" ht="12">
      <c r="A1210" s="128"/>
      <c r="B1210" s="128"/>
      <c r="C1210" s="128"/>
      <c r="D1210" s="128"/>
      <c r="E1210" s="128"/>
      <c r="F1210" s="128"/>
      <c r="G1210" s="128"/>
    </row>
    <row r="1211" spans="1:7" ht="12">
      <c r="A1211" s="128"/>
      <c r="B1211" s="128"/>
      <c r="C1211" s="128"/>
      <c r="D1211" s="128"/>
      <c r="E1211" s="128"/>
      <c r="F1211" s="128"/>
      <c r="G1211" s="128"/>
    </row>
    <row r="1212" spans="1:7" ht="12">
      <c r="A1212" s="128"/>
      <c r="B1212" s="128"/>
      <c r="C1212" s="128"/>
      <c r="D1212" s="128"/>
      <c r="E1212" s="128"/>
      <c r="F1212" s="128"/>
      <c r="G1212" s="128"/>
    </row>
    <row r="1213" spans="1:7" ht="12">
      <c r="A1213" s="128"/>
      <c r="B1213" s="128"/>
      <c r="C1213" s="128"/>
      <c r="D1213" s="128"/>
      <c r="E1213" s="128"/>
      <c r="F1213" s="128"/>
      <c r="G1213" s="128"/>
    </row>
    <row r="1214" spans="1:7" ht="12">
      <c r="A1214" s="128"/>
      <c r="B1214" s="128"/>
      <c r="C1214" s="128"/>
      <c r="D1214" s="128"/>
      <c r="E1214" s="128"/>
      <c r="F1214" s="128"/>
      <c r="G1214" s="128"/>
    </row>
    <row r="1215" spans="1:7" ht="12">
      <c r="A1215" s="128"/>
      <c r="B1215" s="128"/>
      <c r="C1215" s="128"/>
      <c r="D1215" s="128"/>
      <c r="E1215" s="128"/>
      <c r="F1215" s="128"/>
      <c r="G1215" s="128"/>
    </row>
    <row r="1216" spans="1:7" ht="12">
      <c r="A1216" s="128"/>
      <c r="B1216" s="128"/>
      <c r="C1216" s="128"/>
      <c r="D1216" s="128"/>
      <c r="E1216" s="128"/>
      <c r="F1216" s="128"/>
      <c r="G1216" s="128"/>
    </row>
    <row r="1217" spans="1:7" ht="12">
      <c r="A1217" s="128"/>
      <c r="B1217" s="128"/>
      <c r="C1217" s="128"/>
      <c r="D1217" s="128"/>
      <c r="E1217" s="128"/>
      <c r="F1217" s="128"/>
      <c r="G1217" s="128"/>
    </row>
    <row r="1218" spans="1:7" ht="12">
      <c r="A1218" s="128"/>
      <c r="B1218" s="128"/>
      <c r="C1218" s="128"/>
      <c r="D1218" s="128"/>
      <c r="E1218" s="128"/>
      <c r="F1218" s="128"/>
      <c r="G1218" s="128"/>
    </row>
    <row r="1219" spans="1:7" ht="12">
      <c r="A1219" s="128"/>
      <c r="B1219" s="128"/>
      <c r="C1219" s="128"/>
      <c r="D1219" s="128"/>
      <c r="E1219" s="128"/>
      <c r="F1219" s="128"/>
      <c r="G1219" s="128"/>
    </row>
    <row r="1220" spans="1:7" ht="12">
      <c r="A1220" s="128"/>
      <c r="B1220" s="128"/>
      <c r="C1220" s="128"/>
      <c r="D1220" s="128"/>
      <c r="E1220" s="128"/>
      <c r="F1220" s="128"/>
      <c r="G1220" s="128"/>
    </row>
    <row r="1221" spans="1:7" ht="12">
      <c r="A1221" s="128"/>
      <c r="B1221" s="128"/>
      <c r="C1221" s="128"/>
      <c r="D1221" s="128"/>
      <c r="E1221" s="128"/>
      <c r="F1221" s="128"/>
      <c r="G1221" s="128"/>
    </row>
    <row r="1222" spans="1:7" ht="12">
      <c r="A1222" s="128"/>
      <c r="B1222" s="128"/>
      <c r="C1222" s="128"/>
      <c r="D1222" s="128"/>
      <c r="E1222" s="128"/>
      <c r="F1222" s="128"/>
      <c r="G1222" s="128"/>
    </row>
    <row r="1223" spans="1:7" ht="12">
      <c r="A1223" s="128"/>
      <c r="B1223" s="128"/>
      <c r="C1223" s="128"/>
      <c r="D1223" s="128"/>
      <c r="E1223" s="128"/>
      <c r="F1223" s="128"/>
      <c r="G1223" s="128"/>
    </row>
    <row r="1224" spans="1:7" ht="12">
      <c r="A1224" s="128"/>
      <c r="B1224" s="128"/>
      <c r="C1224" s="128"/>
      <c r="D1224" s="128"/>
      <c r="E1224" s="128"/>
      <c r="F1224" s="128"/>
      <c r="G1224" s="128"/>
    </row>
    <row r="1225" spans="1:7" ht="12">
      <c r="A1225" s="128"/>
      <c r="B1225" s="128"/>
      <c r="C1225" s="128"/>
      <c r="D1225" s="128"/>
      <c r="E1225" s="128"/>
      <c r="F1225" s="128"/>
      <c r="G1225" s="128"/>
    </row>
    <row r="1226" spans="1:7" ht="12">
      <c r="A1226" s="128"/>
      <c r="B1226" s="128"/>
      <c r="C1226" s="128"/>
      <c r="D1226" s="128"/>
      <c r="E1226" s="128"/>
      <c r="F1226" s="128"/>
      <c r="G1226" s="128"/>
    </row>
    <row r="1227" spans="1:7" ht="12">
      <c r="A1227" s="128"/>
      <c r="B1227" s="128"/>
      <c r="C1227" s="128"/>
      <c r="D1227" s="128"/>
      <c r="E1227" s="128"/>
      <c r="F1227" s="128"/>
      <c r="G1227" s="128"/>
    </row>
    <row r="1228" spans="1:7" ht="12">
      <c r="A1228" s="128"/>
      <c r="B1228" s="128"/>
      <c r="C1228" s="128"/>
      <c r="D1228" s="128"/>
      <c r="E1228" s="128"/>
      <c r="F1228" s="128"/>
      <c r="G1228" s="128"/>
    </row>
    <row r="1229" spans="1:7" ht="12">
      <c r="A1229" s="128"/>
      <c r="B1229" s="128"/>
      <c r="C1229" s="128"/>
      <c r="D1229" s="128"/>
      <c r="E1229" s="128"/>
      <c r="F1229" s="128"/>
      <c r="G1229" s="128"/>
    </row>
    <row r="1230" spans="1:7" ht="12">
      <c r="A1230" s="128"/>
      <c r="B1230" s="128"/>
      <c r="C1230" s="128"/>
      <c r="D1230" s="128"/>
      <c r="E1230" s="128"/>
      <c r="F1230" s="128"/>
      <c r="G1230" s="128"/>
    </row>
    <row r="1231" spans="1:7" ht="12">
      <c r="A1231" s="128"/>
      <c r="B1231" s="128"/>
      <c r="C1231" s="128"/>
      <c r="D1231" s="128"/>
      <c r="E1231" s="128"/>
      <c r="F1231" s="128"/>
      <c r="G1231" s="128"/>
    </row>
    <row r="1232" spans="1:7" ht="12">
      <c r="A1232" s="128"/>
      <c r="B1232" s="128"/>
      <c r="C1232" s="128"/>
      <c r="D1232" s="128"/>
      <c r="E1232" s="128"/>
      <c r="F1232" s="128"/>
      <c r="G1232" s="128"/>
    </row>
    <row r="1233" spans="1:7" ht="12">
      <c r="A1233" s="128"/>
      <c r="B1233" s="128"/>
      <c r="C1233" s="128"/>
      <c r="D1233" s="128"/>
      <c r="E1233" s="128"/>
      <c r="F1233" s="128"/>
      <c r="G1233" s="128"/>
    </row>
    <row r="1234" spans="1:7" ht="12">
      <c r="A1234" s="128"/>
      <c r="B1234" s="128"/>
      <c r="C1234" s="128"/>
      <c r="D1234" s="128"/>
      <c r="E1234" s="128"/>
      <c r="F1234" s="128"/>
      <c r="G1234" s="128"/>
    </row>
    <row r="1235" spans="1:7" ht="12">
      <c r="A1235" s="128"/>
      <c r="B1235" s="128"/>
      <c r="C1235" s="128"/>
      <c r="D1235" s="128"/>
      <c r="E1235" s="128"/>
      <c r="F1235" s="128"/>
      <c r="G1235" s="128"/>
    </row>
    <row r="1236" spans="1:7" ht="12">
      <c r="A1236" s="128"/>
      <c r="B1236" s="128"/>
      <c r="C1236" s="128"/>
      <c r="D1236" s="128"/>
      <c r="E1236" s="128"/>
      <c r="F1236" s="128"/>
      <c r="G1236" s="128"/>
    </row>
    <row r="1237" spans="1:7" ht="12">
      <c r="A1237" s="128"/>
      <c r="B1237" s="128"/>
      <c r="C1237" s="128"/>
      <c r="D1237" s="128"/>
      <c r="E1237" s="128"/>
      <c r="F1237" s="128"/>
      <c r="G1237" s="128"/>
    </row>
    <row r="1238" spans="1:7" ht="12">
      <c r="A1238" s="128"/>
      <c r="B1238" s="128"/>
      <c r="C1238" s="128"/>
      <c r="D1238" s="128"/>
      <c r="E1238" s="128"/>
      <c r="F1238" s="128"/>
      <c r="G1238" s="128"/>
    </row>
    <row r="1239" spans="1:7" ht="12">
      <c r="A1239" s="128"/>
      <c r="B1239" s="128"/>
      <c r="C1239" s="128"/>
      <c r="D1239" s="128"/>
      <c r="E1239" s="128"/>
      <c r="F1239" s="128"/>
      <c r="G1239" s="128"/>
    </row>
    <row r="1240" spans="1:7" ht="12">
      <c r="A1240" s="128"/>
      <c r="B1240" s="128"/>
      <c r="C1240" s="128"/>
      <c r="D1240" s="128"/>
      <c r="E1240" s="128"/>
      <c r="F1240" s="128"/>
      <c r="G1240" s="128"/>
    </row>
    <row r="1241" spans="1:7" ht="12">
      <c r="A1241" s="128"/>
      <c r="B1241" s="128"/>
      <c r="C1241" s="128"/>
      <c r="D1241" s="128"/>
      <c r="E1241" s="128"/>
      <c r="F1241" s="128"/>
      <c r="G1241" s="128"/>
    </row>
    <row r="1242" spans="1:7" ht="12">
      <c r="A1242" s="128"/>
      <c r="B1242" s="128"/>
      <c r="C1242" s="128"/>
      <c r="D1242" s="128"/>
      <c r="E1242" s="128"/>
      <c r="F1242" s="128"/>
      <c r="G1242" s="128"/>
    </row>
    <row r="1243" spans="1:7" ht="12">
      <c r="A1243" s="128"/>
      <c r="B1243" s="128"/>
      <c r="C1243" s="128"/>
      <c r="D1243" s="128"/>
      <c r="E1243" s="128"/>
      <c r="F1243" s="128"/>
      <c r="G1243" s="128"/>
    </row>
    <row r="1244" spans="1:7" ht="12">
      <c r="A1244" s="128"/>
      <c r="B1244" s="128"/>
      <c r="C1244" s="128"/>
      <c r="D1244" s="128"/>
      <c r="E1244" s="128"/>
      <c r="F1244" s="128"/>
      <c r="G1244" s="128"/>
    </row>
    <row r="1245" spans="1:7" ht="12">
      <c r="A1245" s="128"/>
      <c r="B1245" s="128"/>
      <c r="C1245" s="128"/>
      <c r="D1245" s="128"/>
      <c r="E1245" s="128"/>
      <c r="F1245" s="128"/>
      <c r="G1245" s="128"/>
    </row>
    <row r="1246" spans="1:7" ht="12">
      <c r="A1246" s="128"/>
      <c r="B1246" s="128"/>
      <c r="C1246" s="128"/>
      <c r="D1246" s="128"/>
      <c r="E1246" s="128"/>
      <c r="F1246" s="128"/>
      <c r="G1246" s="128"/>
    </row>
    <row r="1247" spans="1:7" ht="12">
      <c r="A1247" s="128"/>
      <c r="B1247" s="128"/>
      <c r="C1247" s="128"/>
      <c r="D1247" s="128"/>
      <c r="E1247" s="128"/>
      <c r="F1247" s="128"/>
      <c r="G1247" s="128"/>
    </row>
    <row r="1248" spans="1:7" ht="12">
      <c r="A1248" s="128"/>
      <c r="B1248" s="128"/>
      <c r="C1248" s="128"/>
      <c r="D1248" s="128"/>
      <c r="E1248" s="128"/>
      <c r="F1248" s="128"/>
      <c r="G1248" s="128"/>
    </row>
    <row r="1249" spans="1:7" ht="12">
      <c r="A1249" s="128"/>
      <c r="B1249" s="128"/>
      <c r="C1249" s="128"/>
      <c r="D1249" s="128"/>
      <c r="E1249" s="128"/>
      <c r="F1249" s="128"/>
      <c r="G1249" s="128"/>
    </row>
    <row r="1250" spans="1:7" ht="12">
      <c r="A1250" s="128"/>
      <c r="B1250" s="128"/>
      <c r="C1250" s="128"/>
      <c r="D1250" s="128"/>
      <c r="E1250" s="128"/>
      <c r="F1250" s="128"/>
      <c r="G1250" s="128"/>
    </row>
    <row r="1251" spans="1:7" ht="12">
      <c r="A1251" s="128"/>
      <c r="B1251" s="128"/>
      <c r="C1251" s="128"/>
      <c r="D1251" s="128"/>
      <c r="E1251" s="128"/>
      <c r="F1251" s="128"/>
      <c r="G1251" s="128"/>
    </row>
    <row r="1252" spans="1:7" ht="12">
      <c r="A1252" s="128"/>
      <c r="B1252" s="128"/>
      <c r="C1252" s="128"/>
      <c r="D1252" s="128"/>
      <c r="E1252" s="128"/>
      <c r="F1252" s="128"/>
      <c r="G1252" s="128"/>
    </row>
    <row r="1253" spans="1:7" ht="12">
      <c r="A1253" s="128"/>
      <c r="B1253" s="128"/>
      <c r="C1253" s="128"/>
      <c r="D1253" s="128"/>
      <c r="E1253" s="128"/>
      <c r="F1253" s="128"/>
      <c r="G1253" s="128"/>
    </row>
    <row r="1254" spans="1:7" ht="12">
      <c r="A1254" s="128"/>
      <c r="B1254" s="128"/>
      <c r="C1254" s="128"/>
      <c r="D1254" s="128"/>
      <c r="E1254" s="128"/>
      <c r="F1254" s="128"/>
      <c r="G1254" s="128"/>
    </row>
    <row r="1255" spans="1:7" ht="12">
      <c r="A1255" s="128"/>
      <c r="B1255" s="128"/>
      <c r="C1255" s="128"/>
      <c r="D1255" s="128"/>
      <c r="E1255" s="128"/>
      <c r="F1255" s="128"/>
      <c r="G1255" s="128"/>
    </row>
    <row r="1256" spans="1:7" ht="12">
      <c r="A1256" s="128"/>
      <c r="B1256" s="128"/>
      <c r="C1256" s="128"/>
      <c r="D1256" s="128"/>
      <c r="E1256" s="128"/>
      <c r="F1256" s="128"/>
      <c r="G1256" s="128"/>
    </row>
    <row r="1257" spans="1:7" ht="12">
      <c r="A1257" s="128"/>
      <c r="B1257" s="128"/>
      <c r="C1257" s="128"/>
      <c r="D1257" s="128"/>
      <c r="E1257" s="128"/>
      <c r="F1257" s="128"/>
      <c r="G1257" s="128"/>
    </row>
    <row r="1258" spans="1:7" ht="12">
      <c r="A1258" s="128"/>
      <c r="B1258" s="128"/>
      <c r="C1258" s="128"/>
      <c r="D1258" s="128"/>
      <c r="E1258" s="128"/>
      <c r="F1258" s="128"/>
      <c r="G1258" s="128"/>
    </row>
    <row r="1259" spans="1:7" ht="12">
      <c r="A1259" s="128"/>
      <c r="B1259" s="128"/>
      <c r="C1259" s="128"/>
      <c r="D1259" s="128"/>
      <c r="E1259" s="128"/>
      <c r="F1259" s="128"/>
      <c r="G1259" s="128"/>
    </row>
    <row r="1260" spans="1:7" ht="12">
      <c r="A1260" s="128"/>
      <c r="B1260" s="128"/>
      <c r="C1260" s="128"/>
      <c r="D1260" s="128"/>
      <c r="E1260" s="128"/>
      <c r="F1260" s="128"/>
      <c r="G1260" s="128"/>
    </row>
    <row r="1261" spans="1:7" ht="12">
      <c r="A1261" s="128"/>
      <c r="B1261" s="128"/>
      <c r="C1261" s="128"/>
      <c r="D1261" s="128"/>
      <c r="E1261" s="128"/>
      <c r="F1261" s="128"/>
      <c r="G1261" s="128"/>
    </row>
    <row r="1262" spans="1:7" ht="12">
      <c r="A1262" s="128"/>
      <c r="B1262" s="128"/>
      <c r="C1262" s="128"/>
      <c r="D1262" s="128"/>
      <c r="E1262" s="128"/>
      <c r="F1262" s="128"/>
      <c r="G1262" s="128"/>
    </row>
    <row r="1263" spans="1:7" ht="12">
      <c r="A1263" s="128"/>
      <c r="B1263" s="128"/>
      <c r="C1263" s="128"/>
      <c r="D1263" s="128"/>
      <c r="E1263" s="128"/>
      <c r="F1263" s="128"/>
      <c r="G1263" s="128"/>
    </row>
    <row r="1264" spans="1:7" ht="12">
      <c r="A1264" s="128"/>
      <c r="B1264" s="128"/>
      <c r="C1264" s="128"/>
      <c r="D1264" s="128"/>
      <c r="E1264" s="128"/>
      <c r="F1264" s="128"/>
      <c r="G1264" s="128"/>
    </row>
    <row r="1265" spans="1:7" ht="12">
      <c r="A1265" s="128"/>
      <c r="B1265" s="128"/>
      <c r="C1265" s="128"/>
      <c r="D1265" s="128"/>
      <c r="E1265" s="128"/>
      <c r="F1265" s="128"/>
      <c r="G1265" s="128"/>
    </row>
    <row r="1266" spans="1:7" ht="12">
      <c r="A1266" s="128"/>
      <c r="B1266" s="128"/>
      <c r="C1266" s="128"/>
      <c r="D1266" s="128"/>
      <c r="E1266" s="128"/>
      <c r="F1266" s="128"/>
      <c r="G1266" s="128"/>
    </row>
    <row r="1267" spans="1:7" ht="12">
      <c r="A1267" s="128"/>
      <c r="B1267" s="128"/>
      <c r="C1267" s="128"/>
      <c r="D1267" s="128"/>
      <c r="E1267" s="128"/>
      <c r="F1267" s="128"/>
      <c r="G1267" s="128"/>
    </row>
    <row r="1268" spans="1:7" ht="12">
      <c r="A1268" s="128"/>
      <c r="B1268" s="128"/>
      <c r="C1268" s="128"/>
      <c r="D1268" s="128"/>
      <c r="E1268" s="128"/>
      <c r="F1268" s="128"/>
      <c r="G1268" s="128"/>
    </row>
    <row r="1269" spans="1:7" ht="12">
      <c r="A1269" s="128"/>
      <c r="B1269" s="128"/>
      <c r="C1269" s="128"/>
      <c r="D1269" s="128"/>
      <c r="E1269" s="128"/>
      <c r="F1269" s="128"/>
      <c r="G1269" s="128"/>
    </row>
    <row r="1270" spans="1:7" ht="12">
      <c r="A1270" s="128"/>
      <c r="B1270" s="128"/>
      <c r="C1270" s="128"/>
      <c r="D1270" s="128"/>
      <c r="E1270" s="128"/>
      <c r="F1270" s="128"/>
      <c r="G1270" s="128"/>
    </row>
    <row r="1271" spans="1:7" ht="12">
      <c r="A1271" s="128"/>
      <c r="B1271" s="128"/>
      <c r="C1271" s="128"/>
      <c r="D1271" s="128"/>
      <c r="E1271" s="128"/>
      <c r="F1271" s="128"/>
      <c r="G1271" s="128"/>
    </row>
    <row r="1272" spans="1:7" ht="12">
      <c r="A1272" s="128"/>
      <c r="B1272" s="128"/>
      <c r="C1272" s="128"/>
      <c r="D1272" s="128"/>
      <c r="E1272" s="128"/>
      <c r="F1272" s="128"/>
      <c r="G1272" s="128"/>
    </row>
    <row r="1273" spans="1:7" ht="12">
      <c r="A1273" s="128"/>
      <c r="B1273" s="128"/>
      <c r="C1273" s="128"/>
      <c r="D1273" s="128"/>
      <c r="E1273" s="128"/>
      <c r="F1273" s="128"/>
      <c r="G1273" s="128"/>
    </row>
    <row r="1274" spans="1:7" ht="12">
      <c r="A1274" s="128"/>
      <c r="B1274" s="128"/>
      <c r="C1274" s="128"/>
      <c r="D1274" s="128"/>
      <c r="E1274" s="128"/>
      <c r="F1274" s="128"/>
      <c r="G1274" s="128"/>
    </row>
    <row r="1275" spans="1:7" ht="12">
      <c r="A1275" s="128"/>
      <c r="B1275" s="128"/>
      <c r="C1275" s="128"/>
      <c r="D1275" s="128"/>
      <c r="E1275" s="128"/>
      <c r="F1275" s="128"/>
      <c r="G1275" s="128"/>
    </row>
    <row r="1276" spans="1:7" ht="12">
      <c r="A1276" s="128"/>
      <c r="B1276" s="128"/>
      <c r="C1276" s="128"/>
      <c r="D1276" s="128"/>
      <c r="E1276" s="128"/>
      <c r="F1276" s="128"/>
      <c r="G1276" s="128"/>
    </row>
    <row r="1277" spans="1:7" ht="12">
      <c r="A1277" s="128"/>
      <c r="B1277" s="128"/>
      <c r="C1277" s="128"/>
      <c r="D1277" s="128"/>
      <c r="E1277" s="128"/>
      <c r="F1277" s="128"/>
      <c r="G1277" s="128"/>
    </row>
    <row r="1278" spans="1:7" ht="12">
      <c r="A1278" s="128"/>
      <c r="B1278" s="128"/>
      <c r="C1278" s="128"/>
      <c r="D1278" s="128"/>
      <c r="E1278" s="128"/>
      <c r="F1278" s="128"/>
      <c r="G1278" s="128"/>
    </row>
    <row r="1279" spans="1:7" ht="12">
      <c r="A1279" s="128"/>
      <c r="B1279" s="128"/>
      <c r="C1279" s="128"/>
      <c r="D1279" s="128"/>
      <c r="E1279" s="128"/>
      <c r="F1279" s="128"/>
      <c r="G1279" s="128"/>
    </row>
    <row r="1280" spans="1:7" ht="12">
      <c r="A1280" s="128"/>
      <c r="B1280" s="128"/>
      <c r="C1280" s="128"/>
      <c r="D1280" s="128"/>
      <c r="E1280" s="128"/>
      <c r="F1280" s="128"/>
      <c r="G1280" s="128"/>
    </row>
    <row r="1281" spans="1:7" ht="12">
      <c r="A1281" s="128"/>
      <c r="B1281" s="128"/>
      <c r="C1281" s="128"/>
      <c r="D1281" s="128"/>
      <c r="E1281" s="128"/>
      <c r="F1281" s="128"/>
      <c r="G1281" s="128"/>
    </row>
    <row r="1282" spans="1:7" ht="12">
      <c r="A1282" s="128"/>
      <c r="B1282" s="128"/>
      <c r="C1282" s="128"/>
      <c r="D1282" s="128"/>
      <c r="E1282" s="128"/>
      <c r="F1282" s="128"/>
      <c r="G1282" s="128"/>
    </row>
    <row r="1283" spans="1:7" ht="12">
      <c r="A1283" s="128"/>
      <c r="B1283" s="128"/>
      <c r="C1283" s="128"/>
      <c r="D1283" s="128"/>
      <c r="E1283" s="128"/>
      <c r="F1283" s="128"/>
      <c r="G1283" s="128"/>
    </row>
    <row r="1284" spans="1:7" ht="12">
      <c r="A1284" s="128"/>
      <c r="B1284" s="128"/>
      <c r="C1284" s="128"/>
      <c r="D1284" s="128"/>
      <c r="E1284" s="128"/>
      <c r="F1284" s="128"/>
      <c r="G1284" s="128"/>
    </row>
    <row r="1285" spans="1:7" ht="12">
      <c r="A1285" s="128"/>
      <c r="B1285" s="128"/>
      <c r="C1285" s="128"/>
      <c r="D1285" s="128"/>
      <c r="E1285" s="128"/>
      <c r="F1285" s="128"/>
      <c r="G1285" s="128"/>
    </row>
    <row r="1286" spans="1:7" ht="12">
      <c r="A1286" s="128"/>
      <c r="B1286" s="128"/>
      <c r="C1286" s="128"/>
      <c r="D1286" s="128"/>
      <c r="E1286" s="128"/>
      <c r="F1286" s="128"/>
      <c r="G1286" s="128"/>
    </row>
    <row r="1287" spans="1:7" ht="12">
      <c r="A1287" s="128"/>
      <c r="B1287" s="128"/>
      <c r="C1287" s="128"/>
      <c r="D1287" s="128"/>
      <c r="E1287" s="128"/>
      <c r="F1287" s="128"/>
      <c r="G1287" s="128"/>
    </row>
    <row r="1288" spans="1:7" ht="12">
      <c r="A1288" s="128"/>
      <c r="B1288" s="128"/>
      <c r="C1288" s="128"/>
      <c r="D1288" s="128"/>
      <c r="E1288" s="128"/>
      <c r="F1288" s="128"/>
      <c r="G1288" s="128"/>
    </row>
    <row r="1289" spans="1:7" ht="12">
      <c r="A1289" s="128"/>
      <c r="B1289" s="128"/>
      <c r="C1289" s="128"/>
      <c r="D1289" s="128"/>
      <c r="E1289" s="128"/>
      <c r="F1289" s="128"/>
      <c r="G1289" s="128"/>
    </row>
    <row r="1290" spans="1:7" ht="12">
      <c r="A1290" s="128"/>
      <c r="B1290" s="128"/>
      <c r="C1290" s="128"/>
      <c r="D1290" s="128"/>
      <c r="E1290" s="128"/>
      <c r="F1290" s="128"/>
      <c r="G1290" s="128"/>
    </row>
    <row r="1291" spans="1:7" ht="12">
      <c r="A1291" s="128"/>
      <c r="B1291" s="128"/>
      <c r="C1291" s="128"/>
      <c r="D1291" s="128"/>
      <c r="E1291" s="128"/>
      <c r="F1291" s="128"/>
      <c r="G1291" s="128"/>
    </row>
    <row r="1292" spans="1:7" ht="12">
      <c r="A1292" s="128"/>
      <c r="B1292" s="128"/>
      <c r="C1292" s="128"/>
      <c r="D1292" s="128"/>
      <c r="E1292" s="128"/>
      <c r="F1292" s="128"/>
      <c r="G1292" s="128"/>
    </row>
    <row r="1293" spans="1:7" ht="12">
      <c r="A1293" s="128"/>
      <c r="B1293" s="128"/>
      <c r="C1293" s="128"/>
      <c r="D1293" s="128"/>
      <c r="E1293" s="128"/>
      <c r="F1293" s="128"/>
      <c r="G1293" s="128"/>
    </row>
    <row r="1294" spans="1:7" ht="12">
      <c r="A1294" s="128"/>
      <c r="B1294" s="128"/>
      <c r="C1294" s="128"/>
      <c r="D1294" s="128"/>
      <c r="E1294" s="128"/>
      <c r="F1294" s="128"/>
      <c r="G1294" s="128"/>
    </row>
    <row r="1295" spans="1:7" ht="12">
      <c r="A1295" s="128"/>
      <c r="B1295" s="128"/>
      <c r="C1295" s="128"/>
      <c r="D1295" s="128"/>
      <c r="E1295" s="128"/>
      <c r="F1295" s="128"/>
      <c r="G1295" s="128"/>
    </row>
    <row r="1296" spans="1:7" ht="12">
      <c r="A1296" s="128"/>
      <c r="B1296" s="128"/>
      <c r="C1296" s="128"/>
      <c r="D1296" s="128"/>
      <c r="E1296" s="128"/>
      <c r="F1296" s="128"/>
      <c r="G1296" s="128"/>
    </row>
    <row r="1297" spans="1:7" ht="12">
      <c r="A1297" s="128"/>
      <c r="B1297" s="128"/>
      <c r="C1297" s="128"/>
      <c r="D1297" s="128"/>
      <c r="E1297" s="128"/>
      <c r="F1297" s="128"/>
      <c r="G1297" s="128"/>
    </row>
    <row r="1298" spans="1:7" ht="12">
      <c r="A1298" s="128"/>
      <c r="B1298" s="128"/>
      <c r="C1298" s="128"/>
      <c r="D1298" s="128"/>
      <c r="E1298" s="128"/>
      <c r="F1298" s="128"/>
      <c r="G1298" s="128"/>
    </row>
    <row r="1299" spans="1:7" ht="12">
      <c r="A1299" s="128"/>
      <c r="B1299" s="128"/>
      <c r="C1299" s="128"/>
      <c r="D1299" s="128"/>
      <c r="E1299" s="128"/>
      <c r="F1299" s="128"/>
      <c r="G1299" s="128"/>
    </row>
    <row r="1300" spans="1:7" ht="12">
      <c r="A1300" s="128"/>
      <c r="B1300" s="128"/>
      <c r="C1300" s="128"/>
      <c r="D1300" s="128"/>
      <c r="E1300" s="128"/>
      <c r="F1300" s="128"/>
      <c r="G1300" s="128"/>
    </row>
    <row r="1301" spans="1:7" ht="12">
      <c r="A1301" s="128"/>
      <c r="B1301" s="128"/>
      <c r="C1301" s="128"/>
      <c r="D1301" s="128"/>
      <c r="E1301" s="128"/>
      <c r="F1301" s="128"/>
      <c r="G1301" s="128"/>
    </row>
    <row r="1302" spans="1:7" ht="12">
      <c r="A1302" s="128"/>
      <c r="B1302" s="128"/>
      <c r="C1302" s="128"/>
      <c r="D1302" s="128"/>
      <c r="E1302" s="128"/>
      <c r="F1302" s="128"/>
      <c r="G1302" s="128"/>
    </row>
    <row r="1303" spans="1:7" ht="12">
      <c r="A1303" s="128"/>
      <c r="B1303" s="128"/>
      <c r="C1303" s="128"/>
      <c r="D1303" s="128"/>
      <c r="E1303" s="128"/>
      <c r="F1303" s="128"/>
      <c r="G1303" s="128"/>
    </row>
    <row r="1304" spans="1:7" ht="12">
      <c r="A1304" s="128"/>
      <c r="B1304" s="128"/>
      <c r="C1304" s="128"/>
      <c r="D1304" s="128"/>
      <c r="E1304" s="128"/>
      <c r="F1304" s="128"/>
      <c r="G1304" s="128"/>
    </row>
    <row r="1305" spans="1:7" ht="12">
      <c r="A1305" s="128"/>
      <c r="B1305" s="128"/>
      <c r="C1305" s="128"/>
      <c r="D1305" s="128"/>
      <c r="E1305" s="128"/>
      <c r="F1305" s="128"/>
      <c r="G1305" s="128"/>
    </row>
    <row r="1306" spans="1:7" ht="12">
      <c r="A1306" s="128"/>
      <c r="B1306" s="128"/>
      <c r="C1306" s="128"/>
      <c r="D1306" s="128"/>
      <c r="E1306" s="128"/>
      <c r="F1306" s="128"/>
      <c r="G1306" s="128"/>
    </row>
    <row r="1307" spans="1:7" ht="12">
      <c r="A1307" s="128"/>
      <c r="B1307" s="128"/>
      <c r="C1307" s="128"/>
      <c r="D1307" s="128"/>
      <c r="E1307" s="128"/>
      <c r="F1307" s="128"/>
      <c r="G1307" s="128"/>
    </row>
    <row r="1308" spans="1:7" ht="12">
      <c r="A1308" s="128"/>
      <c r="B1308" s="128"/>
      <c r="C1308" s="128"/>
      <c r="D1308" s="128"/>
      <c r="E1308" s="128"/>
      <c r="F1308" s="128"/>
      <c r="G1308" s="128"/>
    </row>
    <row r="1309" spans="1:7" ht="12">
      <c r="A1309" s="128"/>
      <c r="B1309" s="128"/>
      <c r="C1309" s="128"/>
      <c r="D1309" s="128"/>
      <c r="E1309" s="128"/>
      <c r="F1309" s="128"/>
      <c r="G1309" s="128"/>
    </row>
    <row r="1310" spans="1:7" ht="12">
      <c r="A1310" s="128"/>
      <c r="B1310" s="128"/>
      <c r="C1310" s="128"/>
      <c r="D1310" s="128"/>
      <c r="E1310" s="128"/>
      <c r="F1310" s="128"/>
      <c r="G1310" s="128"/>
    </row>
    <row r="1311" spans="1:7" ht="12">
      <c r="A1311" s="128"/>
      <c r="B1311" s="128"/>
      <c r="C1311" s="128"/>
      <c r="D1311" s="128"/>
      <c r="E1311" s="128"/>
      <c r="F1311" s="128"/>
      <c r="G1311" s="128"/>
    </row>
    <row r="1312" spans="1:7" ht="12">
      <c r="A1312" s="128"/>
      <c r="B1312" s="128"/>
      <c r="C1312" s="128"/>
      <c r="D1312" s="128"/>
      <c r="E1312" s="128"/>
      <c r="F1312" s="128"/>
      <c r="G1312" s="128"/>
    </row>
    <row r="1313" spans="1:7" ht="12">
      <c r="A1313" s="128"/>
      <c r="B1313" s="128"/>
      <c r="C1313" s="128"/>
      <c r="D1313" s="128"/>
      <c r="E1313" s="128"/>
      <c r="F1313" s="128"/>
      <c r="G1313" s="128"/>
    </row>
    <row r="1314" spans="1:7" ht="12">
      <c r="A1314" s="128"/>
      <c r="B1314" s="128"/>
      <c r="C1314" s="128"/>
      <c r="D1314" s="128"/>
      <c r="E1314" s="128"/>
      <c r="F1314" s="128"/>
      <c r="G1314" s="128"/>
    </row>
    <row r="1315" spans="1:7" ht="12">
      <c r="A1315" s="128"/>
      <c r="B1315" s="128"/>
      <c r="C1315" s="128"/>
      <c r="D1315" s="128"/>
      <c r="E1315" s="128"/>
      <c r="F1315" s="128"/>
      <c r="G1315" s="128"/>
    </row>
    <row r="1316" spans="1:7" ht="12">
      <c r="A1316" s="128"/>
      <c r="B1316" s="128"/>
      <c r="C1316" s="128"/>
      <c r="D1316" s="128"/>
      <c r="E1316" s="128"/>
      <c r="F1316" s="128"/>
      <c r="G1316" s="128"/>
    </row>
    <row r="1317" spans="1:7" ht="12">
      <c r="A1317" s="128"/>
      <c r="B1317" s="128"/>
      <c r="C1317" s="128"/>
      <c r="D1317" s="128"/>
      <c r="E1317" s="128"/>
      <c r="F1317" s="128"/>
      <c r="G1317" s="128"/>
    </row>
    <row r="1318" spans="1:7" ht="12">
      <c r="A1318" s="128"/>
      <c r="B1318" s="128"/>
      <c r="C1318" s="128"/>
      <c r="D1318" s="128"/>
      <c r="E1318" s="128"/>
      <c r="F1318" s="128"/>
      <c r="G1318" s="128"/>
    </row>
    <row r="1319" spans="1:7" ht="12">
      <c r="A1319" s="128"/>
      <c r="B1319" s="128"/>
      <c r="C1319" s="128"/>
      <c r="D1319" s="128"/>
      <c r="E1319" s="128"/>
      <c r="F1319" s="128"/>
      <c r="G1319" s="128"/>
    </row>
    <row r="1320" spans="1:7" ht="12">
      <c r="A1320" s="128"/>
      <c r="B1320" s="128"/>
      <c r="C1320" s="128"/>
      <c r="D1320" s="128"/>
      <c r="E1320" s="128"/>
      <c r="F1320" s="128"/>
      <c r="G1320" s="128"/>
    </row>
    <row r="1321" spans="1:7" ht="12">
      <c r="A1321" s="128"/>
      <c r="B1321" s="128"/>
      <c r="C1321" s="128"/>
      <c r="D1321" s="128"/>
      <c r="E1321" s="128"/>
      <c r="F1321" s="128"/>
      <c r="G1321" s="128"/>
    </row>
    <row r="1322" spans="1:7" ht="12">
      <c r="A1322" s="128"/>
      <c r="B1322" s="128"/>
      <c r="C1322" s="128"/>
      <c r="D1322" s="128"/>
      <c r="E1322" s="128"/>
      <c r="F1322" s="128"/>
      <c r="G1322" s="128"/>
    </row>
    <row r="1323" spans="1:7" ht="12">
      <c r="A1323" s="128"/>
      <c r="B1323" s="128"/>
      <c r="C1323" s="128"/>
      <c r="D1323" s="128"/>
      <c r="E1323" s="128"/>
      <c r="F1323" s="128"/>
      <c r="G1323" s="128"/>
    </row>
    <row r="1324" spans="1:7" ht="12">
      <c r="A1324" s="128"/>
      <c r="B1324" s="128"/>
      <c r="C1324" s="128"/>
      <c r="D1324" s="128"/>
      <c r="E1324" s="128"/>
      <c r="F1324" s="128"/>
      <c r="G1324" s="128"/>
    </row>
    <row r="1325" spans="1:7" ht="12">
      <c r="A1325" s="128"/>
      <c r="B1325" s="128"/>
      <c r="C1325" s="128"/>
      <c r="D1325" s="128"/>
      <c r="E1325" s="128"/>
      <c r="F1325" s="128"/>
      <c r="G1325" s="128"/>
    </row>
    <row r="1326" spans="1:7" ht="12">
      <c r="A1326" s="128"/>
      <c r="B1326" s="128"/>
      <c r="C1326" s="128"/>
      <c r="D1326" s="128"/>
      <c r="E1326" s="128"/>
      <c r="F1326" s="128"/>
      <c r="G1326" s="128"/>
    </row>
    <row r="1327" spans="1:7" ht="12">
      <c r="A1327" s="128"/>
      <c r="B1327" s="128"/>
      <c r="C1327" s="128"/>
      <c r="D1327" s="128"/>
      <c r="E1327" s="128"/>
      <c r="F1327" s="128"/>
      <c r="G1327" s="128"/>
    </row>
    <row r="1328" spans="1:7" ht="12">
      <c r="A1328" s="128"/>
      <c r="B1328" s="128"/>
      <c r="C1328" s="128"/>
      <c r="D1328" s="128"/>
      <c r="E1328" s="128"/>
      <c r="F1328" s="128"/>
      <c r="G1328" s="128"/>
    </row>
    <row r="1329" spans="1:7" ht="12">
      <c r="A1329" s="128"/>
      <c r="B1329" s="128"/>
      <c r="C1329" s="128"/>
      <c r="D1329" s="128"/>
      <c r="E1329" s="128"/>
      <c r="F1329" s="128"/>
      <c r="G1329" s="128"/>
    </row>
    <row r="1330" spans="1:7" ht="12">
      <c r="A1330" s="128"/>
      <c r="B1330" s="128"/>
      <c r="C1330" s="128"/>
      <c r="D1330" s="128"/>
      <c r="E1330" s="128"/>
      <c r="F1330" s="128"/>
      <c r="G1330" s="128"/>
    </row>
    <row r="1331" spans="1:7" ht="12">
      <c r="A1331" s="128"/>
      <c r="B1331" s="128"/>
      <c r="C1331" s="128"/>
      <c r="D1331" s="128"/>
      <c r="E1331" s="128"/>
      <c r="F1331" s="128"/>
      <c r="G1331" s="128"/>
    </row>
    <row r="1332" spans="1:7" ht="12">
      <c r="A1332" s="128"/>
      <c r="B1332" s="128"/>
      <c r="C1332" s="128"/>
      <c r="D1332" s="128"/>
      <c r="E1332" s="128"/>
      <c r="F1332" s="128"/>
      <c r="G1332" s="128"/>
    </row>
    <row r="1333" spans="1:7" ht="12">
      <c r="A1333" s="128"/>
      <c r="B1333" s="128"/>
      <c r="C1333" s="128"/>
      <c r="D1333" s="128"/>
      <c r="E1333" s="128"/>
      <c r="F1333" s="128"/>
      <c r="G1333" s="128"/>
    </row>
    <row r="1334" spans="1:7" ht="12">
      <c r="A1334" s="128"/>
      <c r="B1334" s="128"/>
      <c r="C1334" s="128"/>
      <c r="D1334" s="128"/>
      <c r="E1334" s="128"/>
      <c r="F1334" s="128"/>
      <c r="G1334" s="128"/>
    </row>
    <row r="1335" spans="1:7" ht="12">
      <c r="A1335" s="128"/>
      <c r="B1335" s="128"/>
      <c r="C1335" s="128"/>
      <c r="D1335" s="128"/>
      <c r="E1335" s="128"/>
      <c r="F1335" s="128"/>
      <c r="G1335" s="128"/>
    </row>
    <row r="1336" spans="1:7" ht="12">
      <c r="A1336" s="128"/>
      <c r="B1336" s="128"/>
      <c r="C1336" s="128"/>
      <c r="D1336" s="128"/>
      <c r="E1336" s="128"/>
      <c r="F1336" s="128"/>
      <c r="G1336" s="128"/>
    </row>
    <row r="1337" spans="1:7" ht="12">
      <c r="A1337" s="128"/>
      <c r="B1337" s="128"/>
      <c r="C1337" s="128"/>
      <c r="D1337" s="128"/>
      <c r="E1337" s="128"/>
      <c r="F1337" s="128"/>
      <c r="G1337" s="128"/>
    </row>
    <row r="1338" spans="1:7" ht="12">
      <c r="A1338" s="128"/>
      <c r="B1338" s="128"/>
      <c r="C1338" s="128"/>
      <c r="D1338" s="128"/>
      <c r="E1338" s="128"/>
      <c r="F1338" s="128"/>
      <c r="G1338" s="128"/>
    </row>
    <row r="1339" spans="1:7" ht="12">
      <c r="A1339" s="128"/>
      <c r="B1339" s="128"/>
      <c r="C1339" s="128"/>
      <c r="D1339" s="128"/>
      <c r="E1339" s="128"/>
      <c r="F1339" s="128"/>
      <c r="G1339" s="128"/>
    </row>
    <row r="1340" spans="1:7" ht="12">
      <c r="A1340" s="128"/>
      <c r="B1340" s="128"/>
      <c r="C1340" s="128"/>
      <c r="D1340" s="128"/>
      <c r="E1340" s="128"/>
      <c r="F1340" s="128"/>
      <c r="G1340" s="128"/>
    </row>
    <row r="1341" spans="1:7" ht="12">
      <c r="A1341" s="128"/>
      <c r="B1341" s="128"/>
      <c r="C1341" s="128"/>
      <c r="D1341" s="128"/>
      <c r="E1341" s="128"/>
      <c r="F1341" s="128"/>
      <c r="G1341" s="128"/>
    </row>
    <row r="1342" spans="1:7" ht="12">
      <c r="A1342" s="128"/>
      <c r="B1342" s="128"/>
      <c r="C1342" s="128"/>
      <c r="D1342" s="128"/>
      <c r="E1342" s="128"/>
      <c r="F1342" s="128"/>
      <c r="G1342" s="128"/>
    </row>
    <row r="1343" spans="1:7" ht="12">
      <c r="A1343" s="128"/>
      <c r="B1343" s="128"/>
      <c r="C1343" s="128"/>
      <c r="D1343" s="128"/>
      <c r="E1343" s="128"/>
      <c r="F1343" s="128"/>
      <c r="G1343" s="128"/>
    </row>
    <row r="1344" spans="1:7" ht="12">
      <c r="A1344" s="128"/>
      <c r="B1344" s="128"/>
      <c r="C1344" s="128"/>
      <c r="D1344" s="128"/>
      <c r="E1344" s="128"/>
      <c r="F1344" s="128"/>
      <c r="G1344" s="128"/>
    </row>
    <row r="1345" spans="1:7" ht="12">
      <c r="A1345" s="128"/>
      <c r="B1345" s="128"/>
      <c r="C1345" s="128"/>
      <c r="D1345" s="128"/>
      <c r="E1345" s="128"/>
      <c r="F1345" s="128"/>
      <c r="G1345" s="128"/>
    </row>
    <row r="1346" spans="1:7" ht="12">
      <c r="A1346" s="128"/>
      <c r="B1346" s="128"/>
      <c r="C1346" s="128"/>
      <c r="D1346" s="128"/>
      <c r="E1346" s="128"/>
      <c r="F1346" s="128"/>
      <c r="G1346" s="128"/>
    </row>
    <row r="1347" spans="1:7" ht="12">
      <c r="A1347" s="128"/>
      <c r="B1347" s="128"/>
      <c r="C1347" s="128"/>
      <c r="D1347" s="128"/>
      <c r="E1347" s="128"/>
      <c r="F1347" s="128"/>
      <c r="G1347" s="128"/>
    </row>
    <row r="1348" spans="1:7" ht="12">
      <c r="A1348" s="128"/>
      <c r="B1348" s="128"/>
      <c r="C1348" s="128"/>
      <c r="D1348" s="128"/>
      <c r="E1348" s="128"/>
      <c r="F1348" s="128"/>
      <c r="G1348" s="128"/>
    </row>
    <row r="1349" spans="1:7" ht="12">
      <c r="A1349" s="128"/>
      <c r="B1349" s="128"/>
      <c r="C1349" s="128"/>
      <c r="D1349" s="128"/>
      <c r="E1349" s="128"/>
      <c r="F1349" s="128"/>
      <c r="G1349" s="128"/>
    </row>
  </sheetData>
  <printOptions/>
  <pageMargins left="0.75" right="0.75" top="1" bottom="1" header="0.5" footer="0.5"/>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5"/>
  <sheetViews>
    <sheetView workbookViewId="0" topLeftCell="A1">
      <selection activeCell="A1" sqref="A1"/>
    </sheetView>
  </sheetViews>
  <sheetFormatPr defaultColWidth="9.140625" defaultRowHeight="12.75"/>
  <cols>
    <col min="1" max="1" width="13.8515625" style="2" customWidth="1"/>
    <col min="2" max="8" width="9.140625" style="2" customWidth="1"/>
    <col min="9" max="9" width="6.421875" style="2" customWidth="1"/>
    <col min="10" max="10" width="9.140625" style="2" customWidth="1"/>
    <col min="11" max="11" width="6.8515625" style="2" customWidth="1"/>
    <col min="12" max="12" width="8.421875" style="2" customWidth="1"/>
    <col min="13" max="16384" width="9.140625" style="2" customWidth="1"/>
  </cols>
  <sheetData>
    <row r="1" spans="1:8" ht="11.25">
      <c r="A1" s="100">
        <v>1.4</v>
      </c>
      <c r="B1" s="1" t="s">
        <v>579</v>
      </c>
      <c r="H1" s="319"/>
    </row>
    <row r="2" ht="11.25">
      <c r="A2" s="24"/>
    </row>
    <row r="3" ht="11.25">
      <c r="A3" s="1"/>
    </row>
    <row r="4" ht="11.25">
      <c r="A4" s="1"/>
    </row>
    <row r="5" ht="11.25">
      <c r="A5" s="1"/>
    </row>
    <row r="6" ht="11.25">
      <c r="A6" s="1"/>
    </row>
    <row r="7" ht="11.25">
      <c r="A7" s="1"/>
    </row>
    <row r="8" ht="11.25">
      <c r="A8" s="1"/>
    </row>
    <row r="9" ht="11.25">
      <c r="A9" s="1"/>
    </row>
    <row r="10" ht="11.25">
      <c r="A10" s="1"/>
    </row>
    <row r="11" spans="1:9" ht="11.25">
      <c r="A11" s="1"/>
      <c r="I11" s="24"/>
    </row>
    <row r="12" ht="11.25">
      <c r="A12" s="1"/>
    </row>
    <row r="13" spans="1:8" ht="11.25">
      <c r="A13" s="1"/>
      <c r="H13" s="24"/>
    </row>
    <row r="14" spans="1:8" ht="11.25">
      <c r="A14" s="1"/>
      <c r="H14" s="319"/>
    </row>
    <row r="15" ht="11.25">
      <c r="A15" s="1"/>
    </row>
    <row r="16" ht="11.25">
      <c r="A16" s="1"/>
    </row>
    <row r="17" spans="1:8" ht="11.25">
      <c r="A17" s="1"/>
      <c r="H17" s="24"/>
    </row>
    <row r="18" spans="1:8" ht="11.25">
      <c r="A18" s="1"/>
      <c r="H18" s="24"/>
    </row>
    <row r="19" ht="11.25">
      <c r="A19" s="1"/>
    </row>
    <row r="20" ht="11.25">
      <c r="A20" s="1"/>
    </row>
    <row r="21" ht="11.25">
      <c r="A21" s="1"/>
    </row>
    <row r="22" spans="7:8" ht="11.25">
      <c r="G22" s="4" t="s">
        <v>652</v>
      </c>
      <c r="H22" s="319"/>
    </row>
    <row r="23" spans="1:8" s="365" customFormat="1" ht="12" thickBot="1">
      <c r="A23" s="364" t="s">
        <v>220</v>
      </c>
      <c r="H23" s="366"/>
    </row>
    <row r="24" spans="3:12" ht="11.25">
      <c r="C24" s="2">
        <v>1997</v>
      </c>
      <c r="D24" s="2">
        <v>1998</v>
      </c>
      <c r="E24" s="2">
        <v>1999</v>
      </c>
      <c r="F24" s="2">
        <v>2000</v>
      </c>
      <c r="G24" s="2">
        <v>2001</v>
      </c>
      <c r="H24" s="2">
        <v>2002</v>
      </c>
      <c r="I24" s="2">
        <v>2003</v>
      </c>
      <c r="J24" s="2">
        <v>2004</v>
      </c>
      <c r="K24" s="2">
        <v>2005</v>
      </c>
      <c r="L24" s="2">
        <v>2006</v>
      </c>
    </row>
    <row r="25" spans="1:12" ht="11.25">
      <c r="A25" s="2" t="s">
        <v>30</v>
      </c>
      <c r="B25" s="6"/>
      <c r="C25" s="6"/>
      <c r="G25" s="7">
        <v>61</v>
      </c>
      <c r="H25" s="7">
        <v>60.3</v>
      </c>
      <c r="I25" s="7">
        <v>61.8</v>
      </c>
      <c r="J25" s="7">
        <v>62.1</v>
      </c>
      <c r="K25" s="7">
        <v>62.7</v>
      </c>
      <c r="L25" s="7">
        <v>61.4</v>
      </c>
    </row>
    <row r="26" spans="1:12" ht="11.25">
      <c r="A26" s="2" t="s">
        <v>274</v>
      </c>
      <c r="G26" s="7">
        <v>68.2</v>
      </c>
      <c r="H26" s="7">
        <v>68</v>
      </c>
      <c r="I26" s="7">
        <v>69.1</v>
      </c>
      <c r="J26" s="7">
        <v>69.6</v>
      </c>
      <c r="K26" s="7">
        <v>70.3</v>
      </c>
      <c r="L26" s="7">
        <v>68.6</v>
      </c>
    </row>
    <row r="27" spans="1:12" ht="11.25">
      <c r="A27" s="2" t="s">
        <v>552</v>
      </c>
      <c r="B27" s="7"/>
      <c r="C27" s="7">
        <v>64.2</v>
      </c>
      <c r="D27" s="7">
        <v>53.5</v>
      </c>
      <c r="E27" s="7">
        <v>48.4</v>
      </c>
      <c r="F27" s="7">
        <v>37.9</v>
      </c>
      <c r="G27" s="7">
        <v>35.6</v>
      </c>
      <c r="H27" s="7">
        <v>32.2</v>
      </c>
      <c r="I27" s="7">
        <v>31.1</v>
      </c>
      <c r="J27" s="7">
        <v>29.5</v>
      </c>
      <c r="K27" s="7">
        <v>27.4</v>
      </c>
      <c r="L27" s="7">
        <v>25.1</v>
      </c>
    </row>
    <row r="28" spans="1:12" ht="11.25">
      <c r="A28" s="2" t="s">
        <v>553</v>
      </c>
      <c r="B28" s="7"/>
      <c r="C28" s="7">
        <v>71.9</v>
      </c>
      <c r="D28" s="7">
        <v>60.3</v>
      </c>
      <c r="E28" s="7">
        <v>56.3</v>
      </c>
      <c r="F28" s="7">
        <v>44</v>
      </c>
      <c r="G28" s="7">
        <v>42.1</v>
      </c>
      <c r="H28" s="7">
        <v>38.8</v>
      </c>
      <c r="I28" s="7">
        <v>36.4</v>
      </c>
      <c r="J28" s="7">
        <v>34.5</v>
      </c>
      <c r="K28" s="7">
        <v>32.2</v>
      </c>
      <c r="L28" s="7">
        <v>29.1</v>
      </c>
    </row>
    <row r="29" ht="11.25">
      <c r="A29" s="2" t="s">
        <v>213</v>
      </c>
    </row>
    <row r="30" ht="11.25">
      <c r="A30" s="2" t="s">
        <v>214</v>
      </c>
    </row>
    <row r="31" s="365" customFormat="1" ht="12" thickBot="1"/>
    <row r="36" ht="11.25">
      <c r="L36" s="7"/>
    </row>
    <row r="37" ht="11.25">
      <c r="L37" s="7"/>
    </row>
    <row r="38" ht="11.25">
      <c r="L38" s="7"/>
    </row>
    <row r="39" ht="11.25">
      <c r="L39" s="7"/>
    </row>
    <row r="40" ht="11.25">
      <c r="L40" s="7"/>
    </row>
    <row r="41" ht="11.25">
      <c r="L41" s="7"/>
    </row>
    <row r="42" ht="11.25">
      <c r="L42" s="7"/>
    </row>
    <row r="43" ht="11.25">
      <c r="L43" s="7"/>
    </row>
    <row r="44" ht="11.25">
      <c r="L44" s="7"/>
    </row>
    <row r="45" ht="11.25">
      <c r="L45" s="7"/>
    </row>
  </sheetData>
  <printOptions/>
  <pageMargins left="0.75" right="0.75" top="1" bottom="1" header="0.5" footer="0.5"/>
  <pageSetup fitToHeight="1" fitToWidth="1" horizontalDpi="600" verticalDpi="600" orientation="landscape" paperSize="9" r:id="rId2"/>
  <headerFooter alignWithMargins="0">
    <oddHeader>&amp;L&amp;F
&amp;A</oddHeader>
  </headerFooter>
  <drawing r:id="rId1"/>
</worksheet>
</file>

<file path=xl/worksheets/sheet40.xml><?xml version="1.0" encoding="utf-8"?>
<worksheet xmlns="http://schemas.openxmlformats.org/spreadsheetml/2006/main" xmlns:r="http://schemas.openxmlformats.org/officeDocument/2006/relationships">
  <dimension ref="A1:D40"/>
  <sheetViews>
    <sheetView workbookViewId="0" topLeftCell="A1">
      <selection activeCell="A1" sqref="A1"/>
    </sheetView>
  </sheetViews>
  <sheetFormatPr defaultColWidth="9.140625" defaultRowHeight="12.75"/>
  <cols>
    <col min="1" max="1" width="12.421875" style="2" customWidth="1"/>
    <col min="2" max="16384" width="9.140625" style="2" customWidth="1"/>
  </cols>
  <sheetData>
    <row r="1" spans="1:2" ht="11.25">
      <c r="A1" s="100">
        <v>3.8</v>
      </c>
      <c r="B1" s="1" t="s">
        <v>85</v>
      </c>
    </row>
    <row r="2" ht="11.25">
      <c r="A2" s="313"/>
    </row>
    <row r="3" ht="11.25">
      <c r="D3" s="4" t="s">
        <v>485</v>
      </c>
    </row>
    <row r="4" spans="1:4" ht="11.25">
      <c r="A4" s="113" t="s">
        <v>548</v>
      </c>
      <c r="B4" s="266" t="s">
        <v>362</v>
      </c>
      <c r="C4" s="267" t="s">
        <v>650</v>
      </c>
      <c r="D4" s="267" t="s">
        <v>649</v>
      </c>
    </row>
    <row r="5" spans="1:4" ht="11.25">
      <c r="A5" s="245" t="s">
        <v>425</v>
      </c>
      <c r="B5" s="406">
        <v>0.8</v>
      </c>
      <c r="C5" s="406">
        <v>0.7</v>
      </c>
      <c r="D5" s="406">
        <v>0.9</v>
      </c>
    </row>
    <row r="6" spans="1:4" ht="11.25">
      <c r="A6" s="245" t="s">
        <v>534</v>
      </c>
      <c r="B6" s="406">
        <v>0.9</v>
      </c>
      <c r="C6" s="406">
        <v>0.7</v>
      </c>
      <c r="D6" s="406">
        <v>1.2</v>
      </c>
    </row>
    <row r="7" spans="1:4" ht="11.25">
      <c r="A7" s="245" t="s">
        <v>532</v>
      </c>
      <c r="B7" s="406">
        <v>1.1</v>
      </c>
      <c r="C7" s="406">
        <v>1.2</v>
      </c>
      <c r="D7" s="406">
        <v>0.9</v>
      </c>
    </row>
    <row r="8" spans="1:4" ht="11.25">
      <c r="A8" s="245" t="s">
        <v>533</v>
      </c>
      <c r="B8" s="406">
        <v>1.2</v>
      </c>
      <c r="C8" s="406">
        <v>1.5</v>
      </c>
      <c r="D8" s="406">
        <v>0.8</v>
      </c>
    </row>
    <row r="9" spans="1:4" ht="11.25">
      <c r="A9" s="245" t="s">
        <v>529</v>
      </c>
      <c r="B9" s="406">
        <v>1.3</v>
      </c>
      <c r="C9" s="406">
        <v>1.3</v>
      </c>
      <c r="D9" s="406">
        <v>1.3</v>
      </c>
    </row>
    <row r="10" spans="1:4" ht="11.25">
      <c r="A10" s="246" t="s">
        <v>628</v>
      </c>
      <c r="B10" s="407">
        <v>1.4</v>
      </c>
      <c r="C10" s="407">
        <v>1.7</v>
      </c>
      <c r="D10" s="407">
        <v>1</v>
      </c>
    </row>
    <row r="11" spans="1:4" ht="11.25">
      <c r="A11" s="245" t="s">
        <v>431</v>
      </c>
      <c r="B11" s="406">
        <v>1.4</v>
      </c>
      <c r="C11" s="406">
        <v>1.2</v>
      </c>
      <c r="D11" s="406">
        <v>1.6</v>
      </c>
    </row>
    <row r="12" spans="1:4" ht="11.25">
      <c r="A12" s="245" t="s">
        <v>437</v>
      </c>
      <c r="B12" s="406">
        <v>1.7</v>
      </c>
      <c r="C12" s="406">
        <v>1.6</v>
      </c>
      <c r="D12" s="406">
        <v>1.8</v>
      </c>
    </row>
    <row r="13" spans="1:4" ht="11.25">
      <c r="A13" s="245" t="s">
        <v>428</v>
      </c>
      <c r="B13" s="406">
        <v>1.8</v>
      </c>
      <c r="C13" s="406">
        <v>1.2</v>
      </c>
      <c r="D13" s="406">
        <v>2.8</v>
      </c>
    </row>
    <row r="14" spans="1:4" ht="11.25">
      <c r="A14" s="245" t="s">
        <v>531</v>
      </c>
      <c r="B14" s="406">
        <v>1.9</v>
      </c>
      <c r="C14" s="406">
        <v>2.1</v>
      </c>
      <c r="D14" s="406">
        <v>1.8</v>
      </c>
    </row>
    <row r="15" spans="1:4" ht="11.25">
      <c r="A15" s="245" t="s">
        <v>544</v>
      </c>
      <c r="B15" s="406">
        <v>2.5</v>
      </c>
      <c r="C15" s="406">
        <v>3</v>
      </c>
      <c r="D15" s="406">
        <v>1.9</v>
      </c>
    </row>
    <row r="16" spans="1:4" ht="11.25">
      <c r="A16" s="245" t="s">
        <v>543</v>
      </c>
      <c r="B16" s="406">
        <v>2.5</v>
      </c>
      <c r="C16" s="406">
        <v>2.5</v>
      </c>
      <c r="D16" s="406">
        <v>2.4</v>
      </c>
    </row>
    <row r="17" spans="1:4" ht="11.25">
      <c r="A17" s="245" t="s">
        <v>541</v>
      </c>
      <c r="B17" s="406">
        <v>2.8</v>
      </c>
      <c r="C17" s="406">
        <v>3.1</v>
      </c>
      <c r="D17" s="406">
        <v>2.6</v>
      </c>
    </row>
    <row r="18" spans="1:4" ht="11.25">
      <c r="A18" s="245" t="s">
        <v>545</v>
      </c>
      <c r="B18" s="406">
        <v>2.9</v>
      </c>
      <c r="C18" s="406">
        <v>3.1</v>
      </c>
      <c r="D18" s="406">
        <v>2.5</v>
      </c>
    </row>
    <row r="19" spans="1:4" ht="11.25">
      <c r="A19" s="245" t="s">
        <v>547</v>
      </c>
      <c r="B19" s="406">
        <v>2.9</v>
      </c>
      <c r="C19" s="406">
        <v>2.4</v>
      </c>
      <c r="D19" s="406">
        <v>3.5</v>
      </c>
    </row>
    <row r="20" spans="1:4" ht="11.25">
      <c r="A20" s="245" t="s">
        <v>430</v>
      </c>
      <c r="B20" s="406">
        <v>3.4</v>
      </c>
      <c r="C20" s="406">
        <v>2.6</v>
      </c>
      <c r="D20" s="406">
        <v>4.5</v>
      </c>
    </row>
    <row r="21" spans="1:4" ht="11.25">
      <c r="A21" s="245" t="s">
        <v>542</v>
      </c>
      <c r="B21" s="406">
        <v>3.4</v>
      </c>
      <c r="C21" s="406">
        <v>3.3</v>
      </c>
      <c r="D21" s="406">
        <v>3.4</v>
      </c>
    </row>
    <row r="22" spans="1:4" ht="11.25">
      <c r="A22" s="246" t="s">
        <v>30</v>
      </c>
      <c r="B22" s="407">
        <v>3.7</v>
      </c>
      <c r="C22" s="407">
        <v>3.5</v>
      </c>
      <c r="D22" s="407">
        <v>4</v>
      </c>
    </row>
    <row r="23" spans="1:4" ht="11.25">
      <c r="A23" s="245" t="s">
        <v>530</v>
      </c>
      <c r="B23" s="406">
        <v>3.8</v>
      </c>
      <c r="C23" s="406">
        <v>3.3</v>
      </c>
      <c r="D23" s="406">
        <v>4.4</v>
      </c>
    </row>
    <row r="24" spans="1:4" ht="11.25">
      <c r="A24" s="245" t="s">
        <v>540</v>
      </c>
      <c r="B24" s="406">
        <v>3.9</v>
      </c>
      <c r="C24" s="406">
        <v>3.1</v>
      </c>
      <c r="D24" s="406">
        <v>4.9</v>
      </c>
    </row>
    <row r="25" spans="1:4" ht="11.25">
      <c r="A25" s="245" t="s">
        <v>429</v>
      </c>
      <c r="B25" s="406">
        <v>3.9</v>
      </c>
      <c r="C25" s="406">
        <v>3.6</v>
      </c>
      <c r="D25" s="406">
        <v>4.2</v>
      </c>
    </row>
    <row r="26" spans="1:4" ht="11.25">
      <c r="A26" s="245" t="s">
        <v>424</v>
      </c>
      <c r="B26" s="406">
        <v>4.2</v>
      </c>
      <c r="C26" s="406">
        <v>3.7</v>
      </c>
      <c r="D26" s="406">
        <v>4.9</v>
      </c>
    </row>
    <row r="27" spans="1:4" ht="11.25">
      <c r="A27" s="245" t="s">
        <v>453</v>
      </c>
      <c r="B27" s="406">
        <v>4.2</v>
      </c>
      <c r="C27" s="406">
        <v>4.7</v>
      </c>
      <c r="D27" s="406">
        <v>3.6</v>
      </c>
    </row>
    <row r="28" spans="1:4" ht="11.25">
      <c r="A28" s="245" t="s">
        <v>427</v>
      </c>
      <c r="B28" s="406">
        <v>4.8</v>
      </c>
      <c r="C28" s="406">
        <v>2.6</v>
      </c>
      <c r="D28" s="406">
        <v>8</v>
      </c>
    </row>
    <row r="29" spans="1:4" ht="11.25">
      <c r="A29" s="245" t="s">
        <v>452</v>
      </c>
      <c r="B29" s="406">
        <v>5</v>
      </c>
      <c r="C29" s="406">
        <v>4.8</v>
      </c>
      <c r="D29" s="406">
        <v>5.2</v>
      </c>
    </row>
    <row r="30" spans="1:4" ht="11.25">
      <c r="A30" s="245" t="s">
        <v>426</v>
      </c>
      <c r="B30" s="406">
        <v>5.5</v>
      </c>
      <c r="C30" s="406">
        <v>5.7</v>
      </c>
      <c r="D30" s="406">
        <v>5.3</v>
      </c>
    </row>
    <row r="31" spans="1:4" ht="11.25">
      <c r="A31" s="245" t="s">
        <v>546</v>
      </c>
      <c r="B31" s="406">
        <v>7.8</v>
      </c>
      <c r="C31" s="406">
        <v>7.1</v>
      </c>
      <c r="D31" s="406">
        <v>8.6</v>
      </c>
    </row>
    <row r="32" spans="1:4" ht="11.25">
      <c r="A32" s="245" t="s">
        <v>454</v>
      </c>
      <c r="B32" s="406">
        <v>10.2</v>
      </c>
      <c r="C32" s="406">
        <v>9.4</v>
      </c>
      <c r="D32" s="406">
        <v>11.2</v>
      </c>
    </row>
    <row r="33" spans="1:4" ht="11.25">
      <c r="A33" s="245"/>
      <c r="B33" s="406"/>
      <c r="C33" s="406"/>
      <c r="D33" s="406"/>
    </row>
    <row r="34" spans="1:4" ht="11.25">
      <c r="A34" s="245" t="s">
        <v>460</v>
      </c>
      <c r="B34" s="406">
        <v>0.2</v>
      </c>
      <c r="C34" s="406">
        <v>0.2</v>
      </c>
      <c r="D34" s="406">
        <v>0.3</v>
      </c>
    </row>
    <row r="35" spans="1:4" ht="11.25">
      <c r="A35" s="245" t="s">
        <v>451</v>
      </c>
      <c r="B35" s="406">
        <v>0.8</v>
      </c>
      <c r="C35" s="406">
        <v>0.9</v>
      </c>
      <c r="D35" s="406">
        <v>0.7</v>
      </c>
    </row>
    <row r="36" spans="1:4" ht="11.25">
      <c r="A36" s="245" t="s">
        <v>31</v>
      </c>
      <c r="B36" s="406">
        <v>2.5</v>
      </c>
      <c r="C36" s="406">
        <v>2.3</v>
      </c>
      <c r="D36" s="406">
        <v>3.3</v>
      </c>
    </row>
    <row r="37" spans="1:4" ht="11.25">
      <c r="A37" s="503" t="s">
        <v>33</v>
      </c>
      <c r="B37" s="412">
        <v>6.7</v>
      </c>
      <c r="C37" s="412">
        <v>5.8</v>
      </c>
      <c r="D37" s="412">
        <v>7.7</v>
      </c>
    </row>
    <row r="38" ht="11.25">
      <c r="D38" s="124" t="s">
        <v>623</v>
      </c>
    </row>
    <row r="40" ht="11.25">
      <c r="A40" s="33"/>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140625" defaultRowHeight="12.75"/>
  <cols>
    <col min="1" max="1" width="11.00390625" style="2" customWidth="1"/>
    <col min="2" max="16384" width="9.140625" style="2" customWidth="1"/>
  </cols>
  <sheetData>
    <row r="1" spans="1:2" ht="11.25">
      <c r="A1" s="100">
        <v>3.9</v>
      </c>
      <c r="B1" s="103" t="s">
        <v>237</v>
      </c>
    </row>
    <row r="2" ht="11.25">
      <c r="A2" s="24"/>
    </row>
    <row r="4" ht="11.25">
      <c r="G4" s="319"/>
    </row>
    <row r="19" spans="6:7" ht="11.25">
      <c r="F19" s="105" t="s">
        <v>164</v>
      </c>
      <c r="G19" s="319"/>
    </row>
    <row r="20" ht="11.25">
      <c r="A20" s="108" t="s">
        <v>36</v>
      </c>
    </row>
    <row r="21" ht="11.25">
      <c r="A21" s="108" t="s">
        <v>236</v>
      </c>
    </row>
    <row r="23" s="25" customFormat="1" ht="11.25"/>
    <row r="25" spans="1:11" ht="11.25">
      <c r="A25" s="2" t="s">
        <v>209</v>
      </c>
      <c r="B25" s="2">
        <v>1998</v>
      </c>
      <c r="C25" s="2">
        <v>1999</v>
      </c>
      <c r="D25" s="2">
        <v>2000</v>
      </c>
      <c r="E25" s="2">
        <v>2001</v>
      </c>
      <c r="F25" s="2">
        <v>2002</v>
      </c>
      <c r="G25" s="2">
        <v>2003</v>
      </c>
      <c r="H25" s="2">
        <v>2004</v>
      </c>
      <c r="I25" s="2">
        <v>2005</v>
      </c>
      <c r="J25" s="2">
        <v>2006</v>
      </c>
      <c r="K25" s="2">
        <v>2007</v>
      </c>
    </row>
    <row r="26" spans="1:11" ht="11.25">
      <c r="A26" s="2" t="s">
        <v>628</v>
      </c>
      <c r="B26" s="2">
        <v>10.1</v>
      </c>
      <c r="C26" s="2">
        <v>9.8</v>
      </c>
      <c r="D26" s="2">
        <v>8.6</v>
      </c>
      <c r="E26" s="2">
        <v>8.8</v>
      </c>
      <c r="F26" s="2">
        <v>8.5</v>
      </c>
      <c r="G26" s="2">
        <v>8.9</v>
      </c>
      <c r="H26" s="2">
        <v>8.6</v>
      </c>
      <c r="I26" s="2">
        <v>8.4</v>
      </c>
      <c r="J26" s="2">
        <v>7.9</v>
      </c>
      <c r="K26" s="2">
        <v>7.8</v>
      </c>
    </row>
    <row r="27" s="25" customFormat="1" ht="11.25"/>
    <row r="28" spans="12:13" ht="11.25">
      <c r="L28" s="384"/>
      <c r="M28" s="384"/>
    </row>
    <row r="29" spans="12:13" ht="11.25">
      <c r="L29" s="384"/>
      <c r="M29" s="384"/>
    </row>
    <row r="30" spans="12:13" ht="11.25">
      <c r="L30" s="384"/>
      <c r="M30" s="384"/>
    </row>
    <row r="31" spans="1:2" ht="11.25">
      <c r="A31" s="130"/>
      <c r="B31" s="131"/>
    </row>
    <row r="32" spans="1:2" ht="11.25">
      <c r="A32" s="130"/>
      <c r="B32" s="131"/>
    </row>
    <row r="33" spans="1:2" ht="11.25">
      <c r="A33" s="130"/>
      <c r="B33" s="131"/>
    </row>
    <row r="34" spans="1:2" ht="11.25">
      <c r="A34" s="130"/>
      <c r="B34" s="131"/>
    </row>
    <row r="35" spans="1:2" ht="11.25">
      <c r="A35" s="130"/>
      <c r="B35" s="131"/>
    </row>
    <row r="36" spans="1:2" ht="11.25">
      <c r="A36" s="130"/>
      <c r="B36" s="131"/>
    </row>
    <row r="37" spans="1:2" ht="11.25">
      <c r="A37" s="130"/>
      <c r="B37" s="131"/>
    </row>
    <row r="38" spans="1:2" ht="11.25">
      <c r="A38" s="130"/>
      <c r="B38" s="131"/>
    </row>
    <row r="39" spans="1:2" ht="11.25">
      <c r="A39" s="130"/>
      <c r="B39" s="131"/>
    </row>
    <row r="40" spans="1:2" ht="11.25">
      <c r="A40" s="130"/>
      <c r="B40" s="131"/>
    </row>
    <row r="41" spans="1:2" ht="11.25">
      <c r="A41" s="130"/>
      <c r="B41" s="131"/>
    </row>
    <row r="42" spans="1:2" ht="11.25">
      <c r="A42" s="130"/>
      <c r="B42" s="131"/>
    </row>
    <row r="43" spans="1:2" ht="11.25">
      <c r="A43" s="130"/>
      <c r="B43" s="131"/>
    </row>
    <row r="44" spans="1:2" ht="11.25">
      <c r="A44" s="130"/>
      <c r="B44" s="131"/>
    </row>
    <row r="45" spans="1:4" ht="11.25">
      <c r="A45" s="130"/>
      <c r="B45" s="131"/>
      <c r="C45" s="131"/>
      <c r="D45" s="131"/>
    </row>
    <row r="46" spans="1:4" ht="11.25">
      <c r="A46" s="130"/>
      <c r="B46" s="131"/>
      <c r="C46" s="131"/>
      <c r="D46" s="131"/>
    </row>
    <row r="47" spans="1:4" ht="11.25">
      <c r="A47" s="130"/>
      <c r="B47" s="131"/>
      <c r="C47" s="131"/>
      <c r="D47" s="131"/>
    </row>
    <row r="48" spans="1:4" ht="11.25">
      <c r="A48" s="130"/>
      <c r="B48" s="131"/>
      <c r="C48" s="131"/>
      <c r="D48" s="131"/>
    </row>
    <row r="49" spans="1:4" ht="11.25">
      <c r="A49" s="130"/>
      <c r="B49" s="131"/>
      <c r="C49" s="131"/>
      <c r="D49" s="131"/>
    </row>
    <row r="50" spans="1:4" ht="11.25">
      <c r="A50" s="130"/>
      <c r="B50" s="131"/>
      <c r="C50" s="131"/>
      <c r="D50" s="131"/>
    </row>
    <row r="51" spans="1:4" ht="11.25">
      <c r="A51" s="130"/>
      <c r="B51" s="131"/>
      <c r="C51" s="131"/>
      <c r="D51" s="131"/>
    </row>
    <row r="52" spans="1:4" ht="11.25">
      <c r="A52" s="130"/>
      <c r="B52" s="131"/>
      <c r="C52" s="131"/>
      <c r="D52" s="131"/>
    </row>
    <row r="53" spans="1:4" ht="11.25">
      <c r="A53" s="130"/>
      <c r="B53" s="131"/>
      <c r="C53" s="131"/>
      <c r="D53" s="131"/>
    </row>
  </sheetData>
  <printOptions/>
  <pageMargins left="0.75" right="0.75" top="1" bottom="1" header="0.5" footer="0.5"/>
  <pageSetup horizontalDpi="600" verticalDpi="600" orientation="portrait" paperSize="9" scale="72" r:id="rId2"/>
  <drawing r:id="rId1"/>
</worksheet>
</file>

<file path=xl/worksheets/sheet42.xml><?xml version="1.0" encoding="utf-8"?>
<worksheet xmlns="http://schemas.openxmlformats.org/spreadsheetml/2006/main" xmlns:r="http://schemas.openxmlformats.org/officeDocument/2006/relationships">
  <dimension ref="A1:E37"/>
  <sheetViews>
    <sheetView workbookViewId="0" topLeftCell="A1">
      <selection activeCell="A1" sqref="A1"/>
    </sheetView>
  </sheetViews>
  <sheetFormatPr defaultColWidth="9.140625" defaultRowHeight="12.75"/>
  <cols>
    <col min="1" max="1" width="12.421875" style="111" customWidth="1"/>
    <col min="2" max="5" width="9.140625" style="111" customWidth="1"/>
    <col min="6" max="6" width="4.140625" style="111" customWidth="1"/>
    <col min="7" max="16384" width="8.00390625" style="111" customWidth="1"/>
  </cols>
  <sheetData>
    <row r="1" spans="1:2" ht="11.25">
      <c r="A1" s="358" t="s">
        <v>360</v>
      </c>
      <c r="B1" s="110" t="s">
        <v>238</v>
      </c>
    </row>
    <row r="2" ht="11.25">
      <c r="A2" s="313"/>
    </row>
    <row r="3" spans="1:5" ht="11.25">
      <c r="A3" s="110"/>
      <c r="D3" s="112" t="s">
        <v>37</v>
      </c>
      <c r="E3" s="325"/>
    </row>
    <row r="4" spans="1:4" ht="11.25">
      <c r="A4" s="113" t="s">
        <v>548</v>
      </c>
      <c r="B4" s="113">
        <v>2005</v>
      </c>
      <c r="C4" s="113">
        <v>2006</v>
      </c>
      <c r="D4" s="114">
        <v>2007</v>
      </c>
    </row>
    <row r="5" spans="1:5" ht="11.25">
      <c r="A5" s="20" t="s">
        <v>534</v>
      </c>
      <c r="B5" s="425">
        <v>5.2</v>
      </c>
      <c r="C5" s="425">
        <v>4.9</v>
      </c>
      <c r="D5" s="425">
        <v>4.5</v>
      </c>
      <c r="E5" s="325"/>
    </row>
    <row r="6" spans="1:4" ht="11.25">
      <c r="A6" s="20" t="s">
        <v>530</v>
      </c>
      <c r="B6" s="425">
        <v>5.5</v>
      </c>
      <c r="C6" s="425">
        <v>5.8</v>
      </c>
      <c r="D6" s="425">
        <v>5.8</v>
      </c>
    </row>
    <row r="7" spans="1:4" ht="11.25">
      <c r="A7" s="20" t="s">
        <v>541</v>
      </c>
      <c r="B7" s="425">
        <v>8.5</v>
      </c>
      <c r="C7" s="425">
        <v>6</v>
      </c>
      <c r="D7" s="425">
        <v>6</v>
      </c>
    </row>
    <row r="8" spans="1:4" ht="11.25">
      <c r="A8" s="20" t="s">
        <v>428</v>
      </c>
      <c r="B8" s="425">
        <v>6.7</v>
      </c>
      <c r="C8" s="425">
        <v>6.3</v>
      </c>
      <c r="D8" s="425">
        <v>6</v>
      </c>
    </row>
    <row r="9" spans="1:4" ht="11.25">
      <c r="A9" s="20" t="s">
        <v>547</v>
      </c>
      <c r="B9" s="425">
        <v>6.7</v>
      </c>
      <c r="C9" s="425">
        <v>7.2</v>
      </c>
      <c r="D9" s="425">
        <v>6</v>
      </c>
    </row>
    <row r="10" spans="1:4" ht="11.25">
      <c r="A10" s="20" t="s">
        <v>543</v>
      </c>
      <c r="B10" s="425">
        <v>6.6</v>
      </c>
      <c r="C10" s="425">
        <v>7</v>
      </c>
      <c r="D10" s="425">
        <v>6.3</v>
      </c>
    </row>
    <row r="11" spans="1:4" ht="11.25">
      <c r="A11" s="20" t="s">
        <v>540</v>
      </c>
      <c r="B11" s="425">
        <v>7.4</v>
      </c>
      <c r="C11" s="425">
        <v>7.3</v>
      </c>
      <c r="D11" s="425">
        <v>6.5</v>
      </c>
    </row>
    <row r="12" spans="1:5" ht="11.25">
      <c r="A12" s="20" t="s">
        <v>437</v>
      </c>
      <c r="B12" s="425">
        <v>8</v>
      </c>
      <c r="C12" s="425">
        <v>7.4</v>
      </c>
      <c r="D12" s="425">
        <v>6.5</v>
      </c>
      <c r="E12" s="313"/>
    </row>
    <row r="13" spans="1:4" ht="11.25">
      <c r="A13" s="20" t="s">
        <v>545</v>
      </c>
      <c r="B13" s="425">
        <v>8.2</v>
      </c>
      <c r="C13" s="425">
        <v>6.7</v>
      </c>
      <c r="D13" s="425">
        <v>6.9</v>
      </c>
    </row>
    <row r="14" spans="1:4" ht="11.25">
      <c r="A14" s="20" t="s">
        <v>544</v>
      </c>
      <c r="B14" s="425">
        <v>8.1</v>
      </c>
      <c r="C14" s="425">
        <v>6.8</v>
      </c>
      <c r="D14" s="425">
        <v>7.1</v>
      </c>
    </row>
    <row r="15" spans="1:4" ht="11.25">
      <c r="A15" s="20" t="s">
        <v>431</v>
      </c>
      <c r="B15" s="425">
        <v>6.7</v>
      </c>
      <c r="C15" s="425">
        <v>7.1</v>
      </c>
      <c r="D15" s="425">
        <v>7.5</v>
      </c>
    </row>
    <row r="16" spans="1:4" ht="11.25">
      <c r="A16" s="20" t="s">
        <v>529</v>
      </c>
      <c r="B16" s="425">
        <v>8.7</v>
      </c>
      <c r="C16" s="425">
        <v>8.8</v>
      </c>
      <c r="D16" s="425">
        <v>7.6</v>
      </c>
    </row>
    <row r="17" spans="1:4" ht="11.25">
      <c r="A17" s="21" t="s">
        <v>628</v>
      </c>
      <c r="B17" s="426">
        <v>8.4</v>
      </c>
      <c r="C17" s="426">
        <v>7.9</v>
      </c>
      <c r="D17" s="426">
        <v>7.8</v>
      </c>
    </row>
    <row r="18" spans="1:4" ht="11.25">
      <c r="A18" s="20" t="s">
        <v>427</v>
      </c>
      <c r="B18" s="425">
        <v>8.5</v>
      </c>
      <c r="C18" s="425">
        <v>8.1</v>
      </c>
      <c r="D18" s="425">
        <v>8</v>
      </c>
    </row>
    <row r="19" spans="1:4" ht="11.25">
      <c r="A19" s="20" t="s">
        <v>454</v>
      </c>
      <c r="B19" s="425">
        <v>10.2</v>
      </c>
      <c r="C19" s="425">
        <v>9.6</v>
      </c>
      <c r="D19" s="425">
        <v>8.8</v>
      </c>
    </row>
    <row r="20" spans="1:4" ht="11.25">
      <c r="A20" s="20" t="s">
        <v>430</v>
      </c>
      <c r="B20" s="425">
        <v>9.5</v>
      </c>
      <c r="C20" s="425">
        <v>9.2</v>
      </c>
      <c r="D20" s="425">
        <v>9.1</v>
      </c>
    </row>
    <row r="21" spans="1:4" ht="11.25">
      <c r="A21" s="21" t="s">
        <v>30</v>
      </c>
      <c r="B21" s="426">
        <v>10.3</v>
      </c>
      <c r="C21" s="426">
        <v>9.8</v>
      </c>
      <c r="D21" s="426">
        <v>9.3</v>
      </c>
    </row>
    <row r="22" spans="1:4" ht="11.25">
      <c r="A22" s="20" t="s">
        <v>426</v>
      </c>
      <c r="B22" s="425">
        <v>11</v>
      </c>
      <c r="C22" s="425">
        <v>10.5</v>
      </c>
      <c r="D22" s="425">
        <v>9.5</v>
      </c>
    </row>
    <row r="23" spans="1:4" ht="11.25">
      <c r="A23" s="20" t="s">
        <v>453</v>
      </c>
      <c r="B23" s="425">
        <v>10.4</v>
      </c>
      <c r="C23" s="425">
        <v>9.7</v>
      </c>
      <c r="D23" s="425">
        <v>9.6</v>
      </c>
    </row>
    <row r="24" spans="1:4" ht="11.25">
      <c r="A24" s="20" t="s">
        <v>452</v>
      </c>
      <c r="B24" s="425">
        <v>13</v>
      </c>
      <c r="C24" s="425">
        <v>11.6</v>
      </c>
      <c r="D24" s="425">
        <v>10</v>
      </c>
    </row>
    <row r="25" spans="1:4" ht="11.25">
      <c r="A25" s="20" t="s">
        <v>429</v>
      </c>
      <c r="B25" s="425">
        <v>10.7</v>
      </c>
      <c r="C25" s="425">
        <v>10.9</v>
      </c>
      <c r="D25" s="425">
        <v>10.9</v>
      </c>
    </row>
    <row r="26" spans="1:4" ht="11.25">
      <c r="A26" s="20" t="s">
        <v>533</v>
      </c>
      <c r="B26" s="425">
        <v>11</v>
      </c>
      <c r="C26" s="425">
        <v>10.7</v>
      </c>
      <c r="D26" s="425">
        <v>10.9</v>
      </c>
    </row>
    <row r="27" spans="1:4" ht="11.25">
      <c r="A27" s="20" t="s">
        <v>546</v>
      </c>
      <c r="B27" s="425">
        <v>15.3</v>
      </c>
      <c r="C27" s="425">
        <v>13.5</v>
      </c>
      <c r="D27" s="425">
        <v>11.7</v>
      </c>
    </row>
    <row r="28" spans="1:4" ht="11.25">
      <c r="A28" s="20" t="s">
        <v>542</v>
      </c>
      <c r="B28" s="425">
        <v>12.3</v>
      </c>
      <c r="C28" s="425">
        <v>11.6</v>
      </c>
      <c r="D28" s="425">
        <v>11.8</v>
      </c>
    </row>
    <row r="29" spans="1:4" ht="11.25">
      <c r="A29" s="20" t="s">
        <v>424</v>
      </c>
      <c r="B29" s="425">
        <v>13.5</v>
      </c>
      <c r="C29" s="425">
        <v>14.3</v>
      </c>
      <c r="D29" s="425">
        <v>12.5</v>
      </c>
    </row>
    <row r="30" spans="1:4" ht="11.25">
      <c r="A30" s="20" t="s">
        <v>425</v>
      </c>
      <c r="B30" s="425">
        <v>7.7</v>
      </c>
      <c r="C30" s="425">
        <v>6.9</v>
      </c>
      <c r="D30" s="425" t="s">
        <v>483</v>
      </c>
    </row>
    <row r="31" spans="1:4" ht="11.25">
      <c r="A31" s="20" t="s">
        <v>531</v>
      </c>
      <c r="B31" s="425">
        <v>10.5</v>
      </c>
      <c r="C31" s="425">
        <v>9.5</v>
      </c>
      <c r="D31" s="425" t="s">
        <v>483</v>
      </c>
    </row>
    <row r="32" spans="1:4" ht="11.25">
      <c r="A32" s="20"/>
      <c r="B32" s="425"/>
      <c r="C32" s="425"/>
      <c r="D32" s="425"/>
    </row>
    <row r="33" spans="1:4" ht="11.25">
      <c r="A33" s="22" t="s">
        <v>33</v>
      </c>
      <c r="B33" s="448">
        <v>12.5</v>
      </c>
      <c r="C33" s="448">
        <v>12.9</v>
      </c>
      <c r="D33" s="448" t="s">
        <v>483</v>
      </c>
    </row>
    <row r="34" ht="11.25">
      <c r="D34" s="124" t="s">
        <v>623</v>
      </c>
    </row>
    <row r="37" ht="11.25">
      <c r="A37" s="108" t="s">
        <v>36</v>
      </c>
    </row>
  </sheetData>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1.8515625" style="111" customWidth="1"/>
    <col min="2" max="5" width="9.140625" style="111" customWidth="1"/>
    <col min="6" max="16384" width="8.00390625" style="111" customWidth="1"/>
  </cols>
  <sheetData>
    <row r="1" spans="1:2" ht="11.25">
      <c r="A1" s="356">
        <v>3.11</v>
      </c>
      <c r="B1" s="110" t="s">
        <v>264</v>
      </c>
    </row>
    <row r="2" ht="11.25">
      <c r="A2" s="313"/>
    </row>
    <row r="3" ht="11.25">
      <c r="D3" s="112" t="s">
        <v>363</v>
      </c>
    </row>
    <row r="4" spans="1:4" ht="11.25">
      <c r="A4" s="113" t="s">
        <v>548</v>
      </c>
      <c r="B4" s="266" t="s">
        <v>362</v>
      </c>
      <c r="C4" s="267" t="s">
        <v>650</v>
      </c>
      <c r="D4" s="267" t="s">
        <v>649</v>
      </c>
    </row>
    <row r="5" spans="1:4" ht="11.25">
      <c r="A5" s="20" t="s">
        <v>532</v>
      </c>
      <c r="B5" s="406">
        <v>69.6</v>
      </c>
      <c r="C5" s="406">
        <v>72.3</v>
      </c>
      <c r="D5" s="406">
        <v>66.9</v>
      </c>
    </row>
    <row r="6" spans="1:4" ht="11.25">
      <c r="A6" s="20" t="s">
        <v>425</v>
      </c>
      <c r="B6" s="406">
        <v>60.7</v>
      </c>
      <c r="C6" s="406">
        <v>67.1</v>
      </c>
      <c r="D6" s="406">
        <v>54.3</v>
      </c>
    </row>
    <row r="7" spans="1:4" ht="11.25">
      <c r="A7" s="20" t="s">
        <v>541</v>
      </c>
      <c r="B7" s="406">
        <v>58.5</v>
      </c>
      <c r="C7" s="406">
        <v>57.5</v>
      </c>
      <c r="D7" s="406">
        <v>59.2</v>
      </c>
    </row>
    <row r="8" spans="1:4" ht="11.25">
      <c r="A8" s="20" t="s">
        <v>533</v>
      </c>
      <c r="B8" s="406">
        <v>57.4</v>
      </c>
      <c r="C8" s="406">
        <v>66</v>
      </c>
      <c r="D8" s="406">
        <v>49.1</v>
      </c>
    </row>
    <row r="9" spans="1:4" ht="11.25">
      <c r="A9" s="20" t="s">
        <v>531</v>
      </c>
      <c r="B9" s="406">
        <v>54.5</v>
      </c>
      <c r="C9" s="406">
        <v>54.8</v>
      </c>
      <c r="D9" s="406">
        <v>54.3</v>
      </c>
    </row>
    <row r="10" spans="1:4" ht="11.25">
      <c r="A10" s="20" t="s">
        <v>534</v>
      </c>
      <c r="B10" s="406">
        <v>53.6</v>
      </c>
      <c r="C10" s="406">
        <v>71.6</v>
      </c>
      <c r="D10" s="406">
        <v>36.6</v>
      </c>
    </row>
    <row r="11" spans="1:4" ht="11.25">
      <c r="A11" s="20" t="s">
        <v>544</v>
      </c>
      <c r="B11" s="406">
        <v>53.3</v>
      </c>
      <c r="C11" s="406">
        <v>59.5</v>
      </c>
      <c r="D11" s="406">
        <v>48.7</v>
      </c>
    </row>
    <row r="12" spans="1:4" ht="11.25">
      <c r="A12" s="21" t="s">
        <v>628</v>
      </c>
      <c r="B12" s="407">
        <v>53.4</v>
      </c>
      <c r="C12" s="407">
        <v>66.5</v>
      </c>
      <c r="D12" s="407">
        <v>40</v>
      </c>
    </row>
    <row r="13" spans="1:4" ht="11.25">
      <c r="A13" s="20" t="s">
        <v>530</v>
      </c>
      <c r="B13" s="406">
        <v>50.1</v>
      </c>
      <c r="C13" s="406">
        <v>58.2</v>
      </c>
      <c r="D13" s="406">
        <v>42.8</v>
      </c>
    </row>
    <row r="14" spans="1:4" ht="11.25">
      <c r="A14" s="20" t="s">
        <v>543</v>
      </c>
      <c r="B14" s="406">
        <v>49.6</v>
      </c>
      <c r="C14" s="406">
        <v>55.7</v>
      </c>
      <c r="D14" s="406">
        <v>45.1</v>
      </c>
    </row>
    <row r="15" spans="1:4" ht="11.25">
      <c r="A15" s="20" t="s">
        <v>426</v>
      </c>
      <c r="B15" s="406">
        <v>48.4</v>
      </c>
      <c r="C15" s="406">
        <v>56.4</v>
      </c>
      <c r="D15" s="406">
        <v>40.6</v>
      </c>
    </row>
    <row r="16" spans="1:4" ht="11.25">
      <c r="A16" s="20" t="s">
        <v>437</v>
      </c>
      <c r="B16" s="406">
        <v>47.7</v>
      </c>
      <c r="C16" s="406">
        <v>58</v>
      </c>
      <c r="D16" s="406">
        <v>37.2</v>
      </c>
    </row>
    <row r="17" spans="1:4" ht="11.25">
      <c r="A17" s="20" t="s">
        <v>540</v>
      </c>
      <c r="B17" s="406">
        <v>45.2</v>
      </c>
      <c r="C17" s="406">
        <v>59.5</v>
      </c>
      <c r="D17" s="406">
        <v>32.1</v>
      </c>
    </row>
    <row r="18" spans="1:4" ht="11.25">
      <c r="A18" s="20" t="s">
        <v>428</v>
      </c>
      <c r="B18" s="406">
        <v>44.1</v>
      </c>
      <c r="C18" s="406">
        <v>60.4</v>
      </c>
      <c r="D18" s="406">
        <v>28.7</v>
      </c>
    </row>
    <row r="19" spans="1:4" ht="11.25">
      <c r="A19" s="21" t="s">
        <v>30</v>
      </c>
      <c r="B19" s="407">
        <v>43.5</v>
      </c>
      <c r="C19" s="407">
        <v>52.7</v>
      </c>
      <c r="D19" s="407">
        <v>34.9</v>
      </c>
    </row>
    <row r="20" spans="1:4" ht="11.25">
      <c r="A20" s="20" t="s">
        <v>427</v>
      </c>
      <c r="B20" s="406">
        <v>42.3</v>
      </c>
      <c r="C20" s="406">
        <v>59.2</v>
      </c>
      <c r="D20" s="406">
        <v>26.6</v>
      </c>
    </row>
    <row r="21" spans="1:4" ht="11.25">
      <c r="A21" s="20" t="s">
        <v>453</v>
      </c>
      <c r="B21" s="406">
        <v>41.7</v>
      </c>
      <c r="C21" s="406">
        <v>50</v>
      </c>
      <c r="D21" s="406">
        <v>34.5</v>
      </c>
    </row>
    <row r="22" spans="1:4" ht="11.25">
      <c r="A22" s="20" t="s">
        <v>452</v>
      </c>
      <c r="B22" s="406">
        <v>39.6</v>
      </c>
      <c r="C22" s="406">
        <v>49.5</v>
      </c>
      <c r="D22" s="406">
        <v>31.1</v>
      </c>
    </row>
    <row r="23" spans="1:4" ht="11.25">
      <c r="A23" s="20" t="s">
        <v>429</v>
      </c>
      <c r="B23" s="406">
        <v>38.1</v>
      </c>
      <c r="C23" s="406">
        <v>40.5</v>
      </c>
      <c r="D23" s="406">
        <v>35.9</v>
      </c>
    </row>
    <row r="24" spans="1:4" ht="11.25">
      <c r="A24" s="20" t="s">
        <v>529</v>
      </c>
      <c r="B24" s="406">
        <v>35.5</v>
      </c>
      <c r="C24" s="406">
        <v>45.3</v>
      </c>
      <c r="D24" s="406">
        <v>26.3</v>
      </c>
    </row>
    <row r="25" spans="1:4" ht="11.25">
      <c r="A25" s="20" t="s">
        <v>542</v>
      </c>
      <c r="B25" s="406">
        <v>33.6</v>
      </c>
      <c r="C25" s="406">
        <v>41.4</v>
      </c>
      <c r="D25" s="406">
        <v>27.1</v>
      </c>
    </row>
    <row r="26" spans="1:4" ht="11.25">
      <c r="A26" s="20" t="s">
        <v>431</v>
      </c>
      <c r="B26" s="406">
        <v>33.2</v>
      </c>
      <c r="C26" s="406">
        <v>38.7</v>
      </c>
      <c r="D26" s="406">
        <v>27.8</v>
      </c>
    </row>
    <row r="27" spans="1:4" ht="11.25">
      <c r="A27" s="20" t="s">
        <v>454</v>
      </c>
      <c r="B27" s="406">
        <v>33.1</v>
      </c>
      <c r="C27" s="406">
        <v>49.8</v>
      </c>
      <c r="D27" s="406">
        <v>18.9</v>
      </c>
    </row>
    <row r="28" spans="1:4" ht="11.25">
      <c r="A28" s="20" t="s">
        <v>547</v>
      </c>
      <c r="B28" s="406">
        <v>32.6</v>
      </c>
      <c r="C28" s="406">
        <v>44.5</v>
      </c>
      <c r="D28" s="406">
        <v>21</v>
      </c>
    </row>
    <row r="29" spans="1:4" ht="11.25">
      <c r="A29" s="20" t="s">
        <v>430</v>
      </c>
      <c r="B29" s="406">
        <v>32.5</v>
      </c>
      <c r="C29" s="406">
        <v>43.7</v>
      </c>
      <c r="D29" s="406">
        <v>21.9</v>
      </c>
    </row>
    <row r="30" spans="1:4" ht="11.25">
      <c r="A30" s="20" t="s">
        <v>424</v>
      </c>
      <c r="B30" s="406">
        <v>32</v>
      </c>
      <c r="C30" s="406">
        <v>40.9</v>
      </c>
      <c r="D30" s="406">
        <v>23.2</v>
      </c>
    </row>
    <row r="31" spans="1:4" ht="11.25">
      <c r="A31" s="20" t="s">
        <v>545</v>
      </c>
      <c r="B31" s="406">
        <v>30</v>
      </c>
      <c r="C31" s="406">
        <v>50.4</v>
      </c>
      <c r="D31" s="406">
        <v>11.2</v>
      </c>
    </row>
    <row r="32" spans="1:4" ht="11.25">
      <c r="A32" s="20" t="s">
        <v>546</v>
      </c>
      <c r="B32" s="406">
        <v>28.1</v>
      </c>
      <c r="C32" s="406">
        <v>38.4</v>
      </c>
      <c r="D32" s="406">
        <v>19</v>
      </c>
    </row>
    <row r="33" spans="1:4" ht="11.25">
      <c r="A33" s="20"/>
      <c r="B33" s="406"/>
      <c r="C33" s="406"/>
      <c r="D33" s="406"/>
    </row>
    <row r="34" spans="1:4" ht="11.25">
      <c r="A34" s="20" t="s">
        <v>460</v>
      </c>
      <c r="B34" s="406">
        <v>84.3</v>
      </c>
      <c r="C34" s="406">
        <v>88.7</v>
      </c>
      <c r="D34" s="406">
        <v>79.8</v>
      </c>
    </row>
    <row r="35" spans="1:4" ht="11.25">
      <c r="A35" s="20" t="s">
        <v>451</v>
      </c>
      <c r="B35" s="406">
        <v>67.4</v>
      </c>
      <c r="C35" s="406">
        <v>73.1</v>
      </c>
      <c r="D35" s="406">
        <v>61.6</v>
      </c>
    </row>
    <row r="36" spans="1:4" ht="11.25">
      <c r="A36" s="20" t="s">
        <v>461</v>
      </c>
      <c r="B36" s="406">
        <v>65.7</v>
      </c>
      <c r="C36" s="406">
        <v>74.9</v>
      </c>
      <c r="D36" s="406">
        <v>56.6</v>
      </c>
    </row>
    <row r="37" spans="1:4" ht="11.25">
      <c r="A37" s="20" t="s">
        <v>33</v>
      </c>
      <c r="B37" s="406">
        <v>34.3</v>
      </c>
      <c r="C37" s="406">
        <v>44.4</v>
      </c>
      <c r="D37" s="406">
        <v>25.7</v>
      </c>
    </row>
    <row r="38" spans="1:4" ht="11.25">
      <c r="A38" s="22" t="s">
        <v>31</v>
      </c>
      <c r="B38" s="412">
        <v>30.1</v>
      </c>
      <c r="C38" s="412">
        <v>44.1</v>
      </c>
      <c r="D38" s="412">
        <v>16.7</v>
      </c>
    </row>
    <row r="39" ht="11.25">
      <c r="D39" s="124" t="s">
        <v>623</v>
      </c>
    </row>
    <row r="41" ht="11.25">
      <c r="A41" s="133"/>
    </row>
  </sheetData>
  <printOptions/>
  <pageMargins left="0.75" right="0.75" top="1" bottom="1" header="0.5" footer="0.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E41"/>
  <sheetViews>
    <sheetView workbookViewId="0" topLeftCell="A1">
      <selection activeCell="A1" sqref="A1"/>
    </sheetView>
  </sheetViews>
  <sheetFormatPr defaultColWidth="9.140625" defaultRowHeight="12.75"/>
  <cols>
    <col min="1" max="1" width="11.7109375" style="111" customWidth="1"/>
    <col min="2" max="4" width="9.140625" style="111" customWidth="1"/>
    <col min="5" max="5" width="4.28125" style="111" customWidth="1"/>
    <col min="6" max="6" width="9.140625" style="111" customWidth="1"/>
    <col min="7" max="16384" width="8.00390625" style="111" customWidth="1"/>
  </cols>
  <sheetData>
    <row r="1" spans="1:2" ht="11.25">
      <c r="A1" s="356">
        <v>3.12</v>
      </c>
      <c r="B1" s="110" t="s">
        <v>265</v>
      </c>
    </row>
    <row r="2" spans="1:3" ht="11.25">
      <c r="A2" s="313"/>
      <c r="C2" s="319"/>
    </row>
    <row r="3" ht="11.25">
      <c r="D3" s="112" t="s">
        <v>364</v>
      </c>
    </row>
    <row r="4" spans="1:4" ht="11.25">
      <c r="A4" s="113" t="s">
        <v>548</v>
      </c>
      <c r="B4" s="266" t="s">
        <v>362</v>
      </c>
      <c r="C4" s="267" t="s">
        <v>650</v>
      </c>
      <c r="D4" s="267" t="s">
        <v>649</v>
      </c>
    </row>
    <row r="5" spans="1:5" ht="11.25">
      <c r="A5" s="251" t="s">
        <v>453</v>
      </c>
      <c r="B5" s="557">
        <v>64.3</v>
      </c>
      <c r="C5" s="557">
        <v>65.5</v>
      </c>
      <c r="D5" s="557">
        <v>63.2</v>
      </c>
      <c r="E5" s="132"/>
    </row>
    <row r="6" spans="1:5" ht="11.25">
      <c r="A6" s="58" t="s">
        <v>452</v>
      </c>
      <c r="B6" s="447">
        <v>64.1</v>
      </c>
      <c r="C6" s="447">
        <v>64.1</v>
      </c>
      <c r="D6" s="447">
        <v>64.1</v>
      </c>
      <c r="E6" s="132"/>
    </row>
    <row r="7" spans="1:5" ht="11.25">
      <c r="A7" s="84" t="s">
        <v>628</v>
      </c>
      <c r="B7" s="508">
        <v>64.1</v>
      </c>
      <c r="C7" s="508">
        <v>63.5</v>
      </c>
      <c r="D7" s="508">
        <v>64.7</v>
      </c>
      <c r="E7" s="690"/>
    </row>
    <row r="8" spans="1:5" ht="11.25">
      <c r="A8" s="58" t="s">
        <v>532</v>
      </c>
      <c r="B8" s="447">
        <v>63.9</v>
      </c>
      <c r="C8" s="447">
        <v>64.2</v>
      </c>
      <c r="D8" s="447">
        <v>63.7</v>
      </c>
      <c r="E8" s="132"/>
    </row>
    <row r="9" spans="1:5" ht="11.25">
      <c r="A9" s="58" t="s">
        <v>533</v>
      </c>
      <c r="B9" s="447">
        <v>63.2</v>
      </c>
      <c r="C9" s="447">
        <v>63.8</v>
      </c>
      <c r="D9" s="447">
        <v>62.6</v>
      </c>
      <c r="E9" s="132"/>
    </row>
    <row r="10" spans="1:5" ht="11.25">
      <c r="A10" s="58" t="s">
        <v>530</v>
      </c>
      <c r="B10" s="447">
        <v>63.1</v>
      </c>
      <c r="C10" s="447">
        <v>62.4</v>
      </c>
      <c r="D10" s="447">
        <v>63.8</v>
      </c>
      <c r="E10" s="132"/>
    </row>
    <row r="11" spans="1:5" ht="11.25">
      <c r="A11" s="58" t="s">
        <v>544</v>
      </c>
      <c r="B11" s="447">
        <v>62.7</v>
      </c>
      <c r="C11" s="447" t="s">
        <v>483</v>
      </c>
      <c r="D11" s="447" t="s">
        <v>483</v>
      </c>
      <c r="E11" s="132"/>
    </row>
    <row r="12" spans="1:5" ht="11.25">
      <c r="A12" s="58" t="s">
        <v>541</v>
      </c>
      <c r="B12" s="447">
        <v>62.6</v>
      </c>
      <c r="C12" s="447" t="s">
        <v>483</v>
      </c>
      <c r="D12" s="447" t="s">
        <v>483</v>
      </c>
      <c r="E12" s="132"/>
    </row>
    <row r="13" spans="1:5" ht="11.25">
      <c r="A13" s="58" t="s">
        <v>531</v>
      </c>
      <c r="B13" s="447">
        <v>62.4</v>
      </c>
      <c r="C13" s="447">
        <v>62.3</v>
      </c>
      <c r="D13" s="447">
        <v>62.5</v>
      </c>
      <c r="E13" s="132"/>
    </row>
    <row r="14" spans="1:5" ht="11.25">
      <c r="A14" s="58" t="s">
        <v>437</v>
      </c>
      <c r="B14" s="447">
        <v>62.1</v>
      </c>
      <c r="C14" s="447">
        <v>62.1</v>
      </c>
      <c r="D14" s="447">
        <v>62.1</v>
      </c>
      <c r="E14" s="132"/>
    </row>
    <row r="15" spans="1:5" ht="11.25">
      <c r="A15" s="58" t="s">
        <v>428</v>
      </c>
      <c r="B15" s="447">
        <v>62</v>
      </c>
      <c r="C15" s="447">
        <v>61.8</v>
      </c>
      <c r="D15" s="447">
        <v>62.3</v>
      </c>
      <c r="E15" s="132"/>
    </row>
    <row r="16" spans="1:5" ht="11.25">
      <c r="A16" s="58" t="s">
        <v>425</v>
      </c>
      <c r="B16" s="447">
        <v>61.9</v>
      </c>
      <c r="C16" s="447">
        <v>62.5</v>
      </c>
      <c r="D16" s="447">
        <v>61.3</v>
      </c>
      <c r="E16" s="132"/>
    </row>
    <row r="17" spans="1:5" ht="11.25">
      <c r="A17" s="58" t="s">
        <v>426</v>
      </c>
      <c r="B17" s="447">
        <v>61.9</v>
      </c>
      <c r="C17" s="447">
        <v>62.1</v>
      </c>
      <c r="D17" s="447">
        <v>61.6</v>
      </c>
      <c r="E17" s="132"/>
    </row>
    <row r="18" spans="1:5" ht="11.25">
      <c r="A18" s="84" t="s">
        <v>30</v>
      </c>
      <c r="B18" s="508">
        <v>61.2</v>
      </c>
      <c r="C18" s="508">
        <v>61.7</v>
      </c>
      <c r="D18" s="508">
        <v>60.7</v>
      </c>
      <c r="E18" s="132"/>
    </row>
    <row r="19" spans="1:5" ht="11.25">
      <c r="A19" s="58" t="s">
        <v>427</v>
      </c>
      <c r="B19" s="447">
        <v>61.1</v>
      </c>
      <c r="C19" s="447">
        <v>61.8</v>
      </c>
      <c r="D19" s="447">
        <v>60.4</v>
      </c>
      <c r="E19" s="132"/>
    </row>
    <row r="20" spans="1:5" ht="11.25">
      <c r="A20" s="58" t="s">
        <v>529</v>
      </c>
      <c r="B20" s="447">
        <v>61</v>
      </c>
      <c r="C20" s="447">
        <v>61.3</v>
      </c>
      <c r="D20" s="447">
        <v>60.6</v>
      </c>
      <c r="E20" s="132"/>
    </row>
    <row r="21" spans="1:5" ht="11.25">
      <c r="A21" s="58" t="s">
        <v>424</v>
      </c>
      <c r="B21" s="447">
        <v>60.6</v>
      </c>
      <c r="C21" s="447">
        <v>61.6</v>
      </c>
      <c r="D21" s="447">
        <v>59.6</v>
      </c>
      <c r="E21" s="132"/>
    </row>
    <row r="22" spans="1:5" ht="11.25">
      <c r="A22" s="58" t="s">
        <v>540</v>
      </c>
      <c r="B22" s="447">
        <v>60.4</v>
      </c>
      <c r="C22" s="447">
        <v>61.8</v>
      </c>
      <c r="D22" s="447">
        <v>59</v>
      </c>
      <c r="E22" s="132"/>
    </row>
    <row r="23" spans="1:5" ht="11.25">
      <c r="A23" s="58" t="s">
        <v>430</v>
      </c>
      <c r="B23" s="447">
        <v>60.2</v>
      </c>
      <c r="C23" s="447">
        <v>60.5</v>
      </c>
      <c r="D23" s="447">
        <v>60</v>
      </c>
      <c r="E23" s="132"/>
    </row>
    <row r="24" spans="1:5" ht="11.25">
      <c r="A24" s="58" t="s">
        <v>543</v>
      </c>
      <c r="B24" s="447">
        <v>59.9</v>
      </c>
      <c r="C24" s="447" t="s">
        <v>483</v>
      </c>
      <c r="D24" s="447" t="s">
        <v>483</v>
      </c>
      <c r="E24" s="132"/>
    </row>
    <row r="25" spans="1:5" ht="11.25">
      <c r="A25" s="58" t="s">
        <v>542</v>
      </c>
      <c r="B25" s="447">
        <v>59.8</v>
      </c>
      <c r="C25" s="447">
        <v>61.2</v>
      </c>
      <c r="D25" s="447">
        <v>58.7</v>
      </c>
      <c r="E25" s="132"/>
    </row>
    <row r="26" spans="1:5" ht="11.25">
      <c r="A26" s="58" t="s">
        <v>547</v>
      </c>
      <c r="B26" s="447">
        <v>59.8</v>
      </c>
      <c r="C26" s="447" t="s">
        <v>483</v>
      </c>
      <c r="D26" s="447" t="s">
        <v>483</v>
      </c>
      <c r="E26" s="346"/>
    </row>
    <row r="27" spans="1:5" ht="11.25">
      <c r="A27" s="58" t="s">
        <v>546</v>
      </c>
      <c r="B27" s="447">
        <v>59.5</v>
      </c>
      <c r="C27" s="447">
        <v>62</v>
      </c>
      <c r="D27" s="447">
        <v>57.4</v>
      </c>
      <c r="E27" s="132"/>
    </row>
    <row r="28" spans="1:5" ht="11.25">
      <c r="A28" s="58" t="s">
        <v>431</v>
      </c>
      <c r="B28" s="447">
        <v>59.4</v>
      </c>
      <c r="C28" s="447"/>
      <c r="D28" s="447"/>
      <c r="E28" s="132"/>
    </row>
    <row r="29" spans="1:5" ht="11.25">
      <c r="A29" s="58" t="s">
        <v>454</v>
      </c>
      <c r="B29" s="447">
        <v>59.2</v>
      </c>
      <c r="C29" s="447">
        <v>61.1</v>
      </c>
      <c r="D29" s="447">
        <v>57.6</v>
      </c>
      <c r="E29" s="132"/>
    </row>
    <row r="30" spans="1:5" ht="11.25">
      <c r="A30" s="58" t="s">
        <v>429</v>
      </c>
      <c r="B30" s="447">
        <v>58.9</v>
      </c>
      <c r="C30" s="447">
        <v>58.7</v>
      </c>
      <c r="D30" s="447">
        <v>59.1</v>
      </c>
      <c r="E30" s="132"/>
    </row>
    <row r="31" spans="1:5" ht="11.25">
      <c r="A31" s="58" t="s">
        <v>545</v>
      </c>
      <c r="B31" s="447">
        <v>58.5</v>
      </c>
      <c r="C31" s="447" t="s">
        <v>483</v>
      </c>
      <c r="D31" s="447" t="s">
        <v>483</v>
      </c>
      <c r="E31" s="132"/>
    </row>
    <row r="32" spans="1:5" ht="11.25">
      <c r="A32" s="58"/>
      <c r="B32" s="447"/>
      <c r="C32" s="447"/>
      <c r="D32" s="447"/>
      <c r="E32" s="132"/>
    </row>
    <row r="33" spans="1:5" ht="11.25">
      <c r="A33" s="58" t="s">
        <v>460</v>
      </c>
      <c r="B33" s="447">
        <v>66.3</v>
      </c>
      <c r="C33" s="447" t="s">
        <v>483</v>
      </c>
      <c r="D33" s="447" t="s">
        <v>483</v>
      </c>
      <c r="E33" s="132"/>
    </row>
    <row r="34" spans="1:5" ht="11.25">
      <c r="A34" s="58" t="s">
        <v>451</v>
      </c>
      <c r="B34" s="447">
        <v>63.8</v>
      </c>
      <c r="C34" s="447">
        <v>64.4</v>
      </c>
      <c r="D34" s="447">
        <v>63.2</v>
      </c>
      <c r="E34" s="132"/>
    </row>
    <row r="35" spans="1:5" ht="11.25">
      <c r="A35" s="58" t="s">
        <v>461</v>
      </c>
      <c r="B35" s="447">
        <v>62.7</v>
      </c>
      <c r="C35" s="447">
        <v>62.7</v>
      </c>
      <c r="D35" s="447">
        <v>62.6</v>
      </c>
      <c r="E35" s="132"/>
    </row>
    <row r="36" spans="1:5" ht="11.25">
      <c r="A36" s="22" t="s">
        <v>33</v>
      </c>
      <c r="B36" s="448">
        <v>59.9</v>
      </c>
      <c r="C36" s="448" t="s">
        <v>483</v>
      </c>
      <c r="D36" s="448" t="s">
        <v>483</v>
      </c>
      <c r="E36" s="132"/>
    </row>
    <row r="37" spans="4:5" ht="11.25">
      <c r="D37" s="124" t="s">
        <v>623</v>
      </c>
      <c r="E37" s="132"/>
    </row>
    <row r="39" ht="11.25">
      <c r="A39" s="133" t="s">
        <v>310</v>
      </c>
    </row>
    <row r="40" ht="11.25">
      <c r="C40" s="325"/>
    </row>
    <row r="41" ht="11.25">
      <c r="A41" s="133"/>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 width="15.00390625" style="2" customWidth="1"/>
    <col min="2" max="2" width="13.421875" style="2" customWidth="1"/>
    <col min="3" max="3" width="7.140625" style="2" customWidth="1"/>
    <col min="4" max="4" width="4.8515625" style="2" customWidth="1"/>
    <col min="5" max="5" width="7.57421875" style="2" customWidth="1"/>
    <col min="6" max="6" width="4.7109375" style="2" customWidth="1"/>
    <col min="7" max="7" width="6.7109375" style="2" customWidth="1"/>
    <col min="8" max="8" width="5.140625" style="2" customWidth="1"/>
    <col min="9" max="9" width="7.140625" style="2" customWidth="1"/>
    <col min="10" max="10" width="5.7109375" style="2" customWidth="1"/>
    <col min="11" max="12" width="9.140625" style="2" customWidth="1"/>
    <col min="13" max="13" width="6.421875" style="2" customWidth="1"/>
    <col min="14" max="15" width="9.140625" style="2" customWidth="1"/>
    <col min="16" max="16" width="6.7109375" style="2" customWidth="1"/>
    <col min="17" max="16384" width="9.140625" style="2" customWidth="1"/>
  </cols>
  <sheetData>
    <row r="1" spans="1:2" ht="11.25">
      <c r="A1" s="100">
        <v>4.1</v>
      </c>
      <c r="B1" s="1" t="s">
        <v>187</v>
      </c>
    </row>
    <row r="2" ht="11.25">
      <c r="A2" s="24"/>
    </row>
    <row r="3" ht="11.25">
      <c r="A3" s="1"/>
    </row>
    <row r="4" ht="11.25">
      <c r="A4" s="1"/>
    </row>
    <row r="5" ht="11.25">
      <c r="A5" s="1"/>
    </row>
    <row r="6" ht="11.25">
      <c r="A6" s="1"/>
    </row>
    <row r="7" ht="11.25">
      <c r="A7" s="1"/>
    </row>
    <row r="8" ht="11.25">
      <c r="A8" s="1"/>
    </row>
    <row r="9" ht="11.25">
      <c r="A9" s="1"/>
    </row>
    <row r="10" ht="11.25">
      <c r="A10" s="1"/>
    </row>
    <row r="11" ht="11.25">
      <c r="A11" s="1"/>
    </row>
    <row r="12" ht="11.25">
      <c r="A12" s="1"/>
    </row>
    <row r="13" ht="11.25">
      <c r="A13" s="1"/>
    </row>
    <row r="14" ht="11.25">
      <c r="A14" s="1"/>
    </row>
    <row r="15" ht="11.25">
      <c r="A15" s="1"/>
    </row>
    <row r="16" ht="11.25">
      <c r="A16" s="1"/>
    </row>
    <row r="17" ht="11.25">
      <c r="A17" s="1"/>
    </row>
    <row r="18" ht="11.25">
      <c r="A18" s="1"/>
    </row>
    <row r="19" ht="11.25">
      <c r="A19" s="1"/>
    </row>
    <row r="20" ht="11.25">
      <c r="A20" s="1"/>
    </row>
    <row r="21" spans="1:9" ht="11.25">
      <c r="A21" s="1"/>
      <c r="H21" s="4" t="s">
        <v>449</v>
      </c>
      <c r="I21" s="24"/>
    </row>
    <row r="22" ht="11.25">
      <c r="A22" s="1"/>
    </row>
    <row r="23" ht="11.25">
      <c r="A23" s="1"/>
    </row>
    <row r="24" s="25" customFormat="1" ht="11.25">
      <c r="A24" s="734" t="s">
        <v>8</v>
      </c>
    </row>
    <row r="26" spans="1:11" ht="11.25">
      <c r="A26" s="2" t="s">
        <v>186</v>
      </c>
      <c r="B26" s="2">
        <v>2005</v>
      </c>
      <c r="C26" s="2">
        <v>2004</v>
      </c>
      <c r="D26" s="2">
        <v>2003</v>
      </c>
      <c r="E26" s="2">
        <v>2002</v>
      </c>
      <c r="F26" s="2">
        <v>2001</v>
      </c>
      <c r="G26" s="2">
        <v>2000</v>
      </c>
      <c r="H26" s="2">
        <v>1999</v>
      </c>
      <c r="I26" s="2">
        <v>1998</v>
      </c>
      <c r="J26" s="2">
        <v>1997</v>
      </c>
      <c r="K26" s="2">
        <v>1996</v>
      </c>
    </row>
    <row r="27" spans="1:7" ht="11.25">
      <c r="A27" s="2" t="s">
        <v>344</v>
      </c>
      <c r="B27" s="2">
        <v>27.4</v>
      </c>
      <c r="C27" s="2">
        <v>27.3</v>
      </c>
      <c r="D27" s="2">
        <v>27.4</v>
      </c>
      <c r="E27" s="2">
        <v>27.1</v>
      </c>
      <c r="F27" s="2">
        <v>26.8</v>
      </c>
      <c r="G27" s="2">
        <v>26.6</v>
      </c>
    </row>
    <row r="28" spans="1:11" ht="11.25">
      <c r="A28" s="2" t="s">
        <v>668</v>
      </c>
      <c r="B28" s="2">
        <v>27.8</v>
      </c>
      <c r="C28" s="2">
        <v>27.7</v>
      </c>
      <c r="D28" s="2">
        <v>27.8</v>
      </c>
      <c r="E28" s="2">
        <v>27.4</v>
      </c>
      <c r="F28" s="2">
        <v>27.1</v>
      </c>
      <c r="G28" s="2">
        <v>27</v>
      </c>
      <c r="H28" s="2">
        <v>27</v>
      </c>
      <c r="I28" s="2">
        <v>27.1</v>
      </c>
      <c r="J28" s="2">
        <v>27.5</v>
      </c>
      <c r="K28" s="2">
        <v>27.9</v>
      </c>
    </row>
    <row r="29" spans="1:11" ht="11.25">
      <c r="A29" s="2" t="s">
        <v>552</v>
      </c>
      <c r="B29" s="2">
        <v>18.2</v>
      </c>
      <c r="C29" s="2">
        <v>18.2</v>
      </c>
      <c r="D29" s="2">
        <v>17.8</v>
      </c>
      <c r="E29" s="2">
        <v>17.3</v>
      </c>
      <c r="F29" s="2">
        <v>15</v>
      </c>
      <c r="G29" s="2">
        <v>14.1</v>
      </c>
      <c r="H29" s="2">
        <v>14.6</v>
      </c>
      <c r="I29" s="2">
        <v>15.2</v>
      </c>
      <c r="J29" s="2">
        <v>16.4</v>
      </c>
      <c r="K29" s="2">
        <v>17.6</v>
      </c>
    </row>
    <row r="30" spans="1:12" ht="11.25">
      <c r="A30" s="2" t="s">
        <v>553</v>
      </c>
      <c r="B30" s="7">
        <f>B29/0.851</f>
        <v>21.386603995299648</v>
      </c>
      <c r="C30" s="7">
        <f>C29/0.854</f>
        <v>21.311475409836063</v>
      </c>
      <c r="D30" s="7">
        <f>D29/0.854</f>
        <v>20.843091334894616</v>
      </c>
      <c r="E30" s="7">
        <f>E29/0.829</f>
        <v>20.86851628468034</v>
      </c>
      <c r="F30" s="7">
        <f>F29/0.846</f>
        <v>17.73049645390071</v>
      </c>
      <c r="G30" s="7">
        <f>G29/0.861</f>
        <v>16.37630662020906</v>
      </c>
      <c r="H30" s="7">
        <f>H29/0.86</f>
        <v>16.97674418604651</v>
      </c>
      <c r="I30" s="7">
        <f>I29/0.887</f>
        <v>17.13641488162345</v>
      </c>
      <c r="J30" s="7">
        <f>J29/0.893</f>
        <v>18.365061590145576</v>
      </c>
      <c r="K30" s="7">
        <f>K29/0.908</f>
        <v>19.383259911894275</v>
      </c>
      <c r="L30" s="7"/>
    </row>
    <row r="31" s="25" customFormat="1" ht="11.25"/>
  </sheetData>
  <printOptions/>
  <pageMargins left="0.75" right="0.75" top="1" bottom="1" header="0.5" footer="0.5"/>
  <pageSetup horizontalDpi="600" verticalDpi="600" orientation="portrait" paperSize="9" scale="70" r:id="rId2"/>
  <drawing r:id="rId1"/>
</worksheet>
</file>

<file path=xl/worksheets/sheet46.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12.57421875" style="0" customWidth="1"/>
  </cols>
  <sheetData>
    <row r="1" spans="1:2" ht="12.75">
      <c r="A1" s="100">
        <v>4.2</v>
      </c>
      <c r="B1" s="1" t="s">
        <v>86</v>
      </c>
    </row>
    <row r="2" ht="12.75">
      <c r="A2" s="24"/>
    </row>
    <row r="3" spans="1:4" ht="12.75">
      <c r="A3" s="502"/>
      <c r="B3" s="520"/>
      <c r="C3" s="520"/>
      <c r="D3" s="438" t="s">
        <v>706</v>
      </c>
    </row>
    <row r="4" spans="1:4" ht="12.75">
      <c r="A4" s="504" t="s">
        <v>548</v>
      </c>
      <c r="B4" s="201">
        <v>2003</v>
      </c>
      <c r="C4" s="201">
        <v>2004</v>
      </c>
      <c r="D4" s="521">
        <v>2005</v>
      </c>
    </row>
    <row r="5" spans="1:4" ht="12.75">
      <c r="A5" s="20" t="s">
        <v>481</v>
      </c>
      <c r="B5" s="522">
        <v>11403.6</v>
      </c>
      <c r="C5" s="522">
        <v>12277</v>
      </c>
      <c r="D5" s="522">
        <v>12946.2</v>
      </c>
    </row>
    <row r="6" spans="1:4" ht="12.75">
      <c r="A6" s="20" t="s">
        <v>532</v>
      </c>
      <c r="B6" s="522">
        <v>8255</v>
      </c>
      <c r="C6" s="522">
        <v>8479.3</v>
      </c>
      <c r="D6" s="522">
        <v>8528.9</v>
      </c>
    </row>
    <row r="7" spans="1:4" ht="12.75">
      <c r="A7" s="20" t="s">
        <v>425</v>
      </c>
      <c r="B7" s="522">
        <v>7945.8</v>
      </c>
      <c r="C7" s="522">
        <v>8278.3</v>
      </c>
      <c r="D7" s="522">
        <v>8497.6</v>
      </c>
    </row>
    <row r="8" spans="1:4" ht="12.75">
      <c r="A8" s="20" t="s">
        <v>437</v>
      </c>
      <c r="B8" s="522">
        <v>7575.6</v>
      </c>
      <c r="C8" s="522">
        <v>7958.9</v>
      </c>
      <c r="D8" s="522">
        <v>8305.4</v>
      </c>
    </row>
    <row r="9" spans="1:4" ht="12.75">
      <c r="A9" s="20" t="s">
        <v>529</v>
      </c>
      <c r="B9" s="522">
        <v>7797.9</v>
      </c>
      <c r="C9" s="522">
        <v>8042.7</v>
      </c>
      <c r="D9" s="522">
        <v>8268.3</v>
      </c>
    </row>
    <row r="10" spans="1:4" ht="12.75">
      <c r="A10" s="20" t="s">
        <v>424</v>
      </c>
      <c r="B10" s="522">
        <v>7419.8</v>
      </c>
      <c r="C10" s="522">
        <v>7872</v>
      </c>
      <c r="D10" s="522">
        <v>8248.9</v>
      </c>
    </row>
    <row r="11" spans="1:4" ht="12.75">
      <c r="A11" s="20" t="s">
        <v>429</v>
      </c>
      <c r="B11" s="522">
        <v>7162.1</v>
      </c>
      <c r="C11" s="522">
        <v>7560</v>
      </c>
      <c r="D11" s="522">
        <v>8044</v>
      </c>
    </row>
    <row r="12" spans="1:4" ht="12.75">
      <c r="A12" s="20" t="s">
        <v>426</v>
      </c>
      <c r="B12" s="522">
        <v>7319</v>
      </c>
      <c r="C12" s="522">
        <v>7410.9</v>
      </c>
      <c r="D12" s="522">
        <v>7529.3</v>
      </c>
    </row>
    <row r="13" spans="1:4" ht="12.75">
      <c r="A13" s="20" t="s">
        <v>533</v>
      </c>
      <c r="B13" s="522">
        <v>6494.4</v>
      </c>
      <c r="C13" s="522">
        <v>6895.9</v>
      </c>
      <c r="D13" s="522">
        <v>7176.4</v>
      </c>
    </row>
    <row r="14" spans="1:4" ht="12.75">
      <c r="A14" s="20" t="s">
        <v>531</v>
      </c>
      <c r="B14" s="522">
        <v>6212.4</v>
      </c>
      <c r="C14" s="522">
        <v>6652.1</v>
      </c>
      <c r="D14" s="522">
        <v>6833.4</v>
      </c>
    </row>
    <row r="15" spans="1:4" ht="12.75">
      <c r="A15" s="21" t="s">
        <v>450</v>
      </c>
      <c r="B15" s="523">
        <v>5907.7</v>
      </c>
      <c r="C15" s="523">
        <v>6137.2</v>
      </c>
      <c r="D15" s="523">
        <v>6367.4</v>
      </c>
    </row>
    <row r="16" spans="1:4" ht="12.75">
      <c r="A16" s="20" t="s">
        <v>430</v>
      </c>
      <c r="B16" s="522">
        <v>5922.8</v>
      </c>
      <c r="C16" s="522">
        <v>6032.3</v>
      </c>
      <c r="D16" s="522">
        <v>6225.6</v>
      </c>
    </row>
    <row r="17" spans="1:4" ht="12.75">
      <c r="A17" s="21" t="s">
        <v>628</v>
      </c>
      <c r="B17" s="523">
        <v>5180.3</v>
      </c>
      <c r="C17" s="523">
        <v>5587.5</v>
      </c>
      <c r="D17" s="523">
        <v>5856.5</v>
      </c>
    </row>
    <row r="18" spans="1:4" ht="12.75">
      <c r="A18" s="20" t="s">
        <v>427</v>
      </c>
      <c r="B18" s="522">
        <v>4505.5</v>
      </c>
      <c r="C18" s="522">
        <v>4754.9</v>
      </c>
      <c r="D18" s="522">
        <v>5139.1</v>
      </c>
    </row>
    <row r="19" spans="1:4" ht="12.75">
      <c r="A19" s="20" t="s">
        <v>428</v>
      </c>
      <c r="B19" s="522">
        <v>4270.3</v>
      </c>
      <c r="C19" s="522">
        <v>4486.2</v>
      </c>
      <c r="D19" s="522">
        <v>4775.8</v>
      </c>
    </row>
    <row r="20" spans="1:4" ht="12.75">
      <c r="A20" s="20" t="s">
        <v>547</v>
      </c>
      <c r="B20" s="522">
        <v>4103.8</v>
      </c>
      <c r="C20" s="522">
        <v>4340.9</v>
      </c>
      <c r="D20" s="522">
        <v>4539.4</v>
      </c>
    </row>
    <row r="21" spans="1:4" ht="12.75">
      <c r="A21" s="20" t="s">
        <v>534</v>
      </c>
      <c r="B21" s="522">
        <v>3387.9</v>
      </c>
      <c r="C21" s="522">
        <v>3513.2</v>
      </c>
      <c r="D21" s="522">
        <v>3807.1</v>
      </c>
    </row>
    <row r="22" spans="1:4" ht="12.75">
      <c r="A22" s="20" t="s">
        <v>540</v>
      </c>
      <c r="B22" s="522">
        <v>3075.4</v>
      </c>
      <c r="C22" s="522">
        <v>3168.3</v>
      </c>
      <c r="D22" s="522">
        <v>3291.8</v>
      </c>
    </row>
    <row r="23" spans="1:4" ht="12.75">
      <c r="A23" s="20" t="s">
        <v>542</v>
      </c>
      <c r="B23" s="522">
        <v>2767.8</v>
      </c>
      <c r="C23" s="522">
        <v>2856.7</v>
      </c>
      <c r="D23" s="522">
        <v>3165.3</v>
      </c>
    </row>
    <row r="24" spans="1:4" ht="12.75">
      <c r="A24" s="20" t="s">
        <v>545</v>
      </c>
      <c r="B24" s="522">
        <v>2903.8</v>
      </c>
      <c r="C24" s="522">
        <v>3014.4</v>
      </c>
      <c r="D24" s="522">
        <v>3104.2</v>
      </c>
    </row>
    <row r="25" spans="1:4" ht="12.75">
      <c r="A25" s="20" t="s">
        <v>454</v>
      </c>
      <c r="B25" s="522">
        <v>2077.9</v>
      </c>
      <c r="C25" s="522">
        <v>2114.3</v>
      </c>
      <c r="D25" s="522">
        <v>2258.4</v>
      </c>
    </row>
    <row r="26" spans="1:4" ht="12.75">
      <c r="A26" s="20" t="s">
        <v>546</v>
      </c>
      <c r="B26" s="522">
        <v>2129.9</v>
      </c>
      <c r="C26" s="522">
        <v>2200.6</v>
      </c>
      <c r="D26" s="522">
        <v>2236.2</v>
      </c>
    </row>
    <row r="27" spans="1:4" ht="12.75">
      <c r="A27" s="20" t="s">
        <v>541</v>
      </c>
      <c r="B27" s="522">
        <v>1420.4</v>
      </c>
      <c r="C27" s="522">
        <v>1620.7</v>
      </c>
      <c r="D27" s="522">
        <v>1760.8</v>
      </c>
    </row>
    <row r="28" spans="1:4" ht="12.75">
      <c r="A28" s="20" t="s">
        <v>543</v>
      </c>
      <c r="B28" s="522">
        <v>1375.7</v>
      </c>
      <c r="C28" s="522">
        <v>1464.8</v>
      </c>
      <c r="D28" s="522">
        <v>1593.4</v>
      </c>
    </row>
    <row r="29" spans="1:4" ht="12.75">
      <c r="A29" s="20" t="s">
        <v>544</v>
      </c>
      <c r="B29" s="522">
        <v>1235.6</v>
      </c>
      <c r="C29" s="522">
        <v>1266.8</v>
      </c>
      <c r="D29" s="522">
        <v>1389.5</v>
      </c>
    </row>
    <row r="30" spans="1:4" ht="12.75">
      <c r="A30" s="20" t="s">
        <v>452</v>
      </c>
      <c r="B30" s="522" t="s">
        <v>483</v>
      </c>
      <c r="C30" s="522" t="s">
        <v>483</v>
      </c>
      <c r="D30" s="522">
        <v>1260.4</v>
      </c>
    </row>
    <row r="31" spans="1:4" ht="12.75">
      <c r="A31" s="20" t="s">
        <v>453</v>
      </c>
      <c r="B31" s="522">
        <v>817.9</v>
      </c>
      <c r="C31" s="522">
        <v>1089.9</v>
      </c>
      <c r="D31" s="522">
        <v>1087.9</v>
      </c>
    </row>
    <row r="32" spans="1:4" ht="12.75">
      <c r="A32" s="20" t="s">
        <v>530</v>
      </c>
      <c r="B32" s="522">
        <v>3821.6</v>
      </c>
      <c r="C32" s="522">
        <v>3997.8</v>
      </c>
      <c r="D32" s="522" t="s">
        <v>483</v>
      </c>
    </row>
    <row r="33" spans="1:4" ht="12.75">
      <c r="A33" s="20"/>
      <c r="B33" s="522"/>
      <c r="C33" s="522"/>
      <c r="D33" s="522"/>
    </row>
    <row r="34" spans="1:4" ht="12.75">
      <c r="A34" s="20" t="s">
        <v>451</v>
      </c>
      <c r="B34" s="522">
        <v>8816.5</v>
      </c>
      <c r="C34" s="522">
        <v>9181.3</v>
      </c>
      <c r="D34" s="522">
        <v>9525</v>
      </c>
    </row>
    <row r="35" spans="1:4" ht="12.75">
      <c r="A35" s="20" t="s">
        <v>461</v>
      </c>
      <c r="B35" s="522">
        <v>8264.8</v>
      </c>
      <c r="C35" s="522">
        <v>8647.5</v>
      </c>
      <c r="D35" s="522">
        <v>8891.2</v>
      </c>
    </row>
    <row r="36" spans="1:4" ht="12.75">
      <c r="A36" s="22" t="s">
        <v>460</v>
      </c>
      <c r="B36" s="468">
        <v>5972.7</v>
      </c>
      <c r="C36" s="468">
        <v>6396.1</v>
      </c>
      <c r="D36" s="468">
        <v>6556.3</v>
      </c>
    </row>
    <row r="37" spans="1:4" ht="12.75">
      <c r="A37" s="583"/>
      <c r="B37" s="735"/>
      <c r="C37" s="735"/>
      <c r="D37" s="91" t="s">
        <v>520</v>
      </c>
    </row>
    <row r="39" spans="1:4" ht="12.75">
      <c r="A39" s="848" t="s">
        <v>87</v>
      </c>
      <c r="B39" s="841"/>
      <c r="C39" s="841"/>
      <c r="D39" s="841"/>
    </row>
    <row r="40" spans="1:4" ht="12.75">
      <c r="A40" s="841"/>
      <c r="B40" s="841"/>
      <c r="C40" s="841"/>
      <c r="D40" s="841"/>
    </row>
    <row r="41" spans="1:4" ht="12.75">
      <c r="A41" s="841"/>
      <c r="B41" s="841"/>
      <c r="C41" s="841"/>
      <c r="D41" s="841"/>
    </row>
    <row r="42" spans="1:4" ht="12.75">
      <c r="A42" s="841"/>
      <c r="B42" s="841"/>
      <c r="C42" s="841"/>
      <c r="D42" s="841"/>
    </row>
  </sheetData>
  <mergeCells count="1">
    <mergeCell ref="A39:D42"/>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9.140625" defaultRowHeight="12.75"/>
  <cols>
    <col min="1" max="1" width="14.7109375" style="0" customWidth="1"/>
    <col min="2" max="2" width="9.57421875" style="0" customWidth="1"/>
    <col min="3" max="3" width="12.7109375" style="0" customWidth="1"/>
    <col min="4" max="4" width="11.00390625" style="0" customWidth="1"/>
    <col min="5" max="5" width="10.00390625" style="0" customWidth="1"/>
    <col min="6" max="6" width="13.8515625" style="0" customWidth="1"/>
    <col min="7" max="7" width="10.28125" style="0" customWidth="1"/>
  </cols>
  <sheetData>
    <row r="1" spans="1:2" ht="12.75">
      <c r="A1" s="100">
        <v>4.3</v>
      </c>
      <c r="B1" s="1" t="s">
        <v>88</v>
      </c>
    </row>
    <row r="2" spans="1:2" ht="12.75">
      <c r="A2" s="317"/>
      <c r="B2" s="1"/>
    </row>
    <row r="3" spans="1:7" ht="12.75">
      <c r="A3" s="502"/>
      <c r="B3" s="502"/>
      <c r="C3" s="502"/>
      <c r="D3" s="502"/>
      <c r="E3" s="502"/>
      <c r="F3" s="502"/>
      <c r="G3" s="438" t="s">
        <v>555</v>
      </c>
    </row>
    <row r="4" spans="1:7" s="2" customFormat="1" ht="24" customHeight="1">
      <c r="A4" s="19" t="s">
        <v>548</v>
      </c>
      <c r="B4" s="15" t="s">
        <v>699</v>
      </c>
      <c r="C4" s="15" t="s">
        <v>700</v>
      </c>
      <c r="D4" s="15" t="s">
        <v>701</v>
      </c>
      <c r="E4" s="15" t="s">
        <v>702</v>
      </c>
      <c r="F4" s="15" t="s">
        <v>703</v>
      </c>
      <c r="G4" s="15" t="s">
        <v>704</v>
      </c>
    </row>
    <row r="5" spans="1:7" ht="12.75">
      <c r="A5" s="251" t="s">
        <v>532</v>
      </c>
      <c r="B5" s="557">
        <v>3</v>
      </c>
      <c r="C5" s="557">
        <v>1.9</v>
      </c>
      <c r="D5" s="557">
        <v>12.3</v>
      </c>
      <c r="E5" s="557">
        <v>12.5</v>
      </c>
      <c r="F5" s="557">
        <v>1.2</v>
      </c>
      <c r="G5" s="557">
        <v>32</v>
      </c>
    </row>
    <row r="6" spans="1:7" ht="12.75">
      <c r="A6" s="58" t="s">
        <v>429</v>
      </c>
      <c r="B6" s="447">
        <v>2.5</v>
      </c>
      <c r="C6" s="447">
        <v>2.2</v>
      </c>
      <c r="D6" s="447">
        <v>10.6</v>
      </c>
      <c r="E6" s="447">
        <v>13</v>
      </c>
      <c r="F6" s="447">
        <v>1.3</v>
      </c>
      <c r="G6" s="447">
        <v>31.5</v>
      </c>
    </row>
    <row r="7" spans="1:7" ht="12.75">
      <c r="A7" s="58" t="s">
        <v>425</v>
      </c>
      <c r="B7" s="447">
        <v>3.8</v>
      </c>
      <c r="C7" s="447">
        <v>2.5</v>
      </c>
      <c r="D7" s="447">
        <v>10.3</v>
      </c>
      <c r="E7" s="447">
        <v>11</v>
      </c>
      <c r="F7" s="447">
        <v>1.7</v>
      </c>
      <c r="G7" s="447">
        <v>30.1</v>
      </c>
    </row>
    <row r="8" spans="1:7" ht="12.75">
      <c r="A8" s="58" t="s">
        <v>424</v>
      </c>
      <c r="B8" s="447">
        <v>2</v>
      </c>
      <c r="C8" s="447">
        <v>3.5</v>
      </c>
      <c r="D8" s="447">
        <v>9.6</v>
      </c>
      <c r="E8" s="447">
        <v>12.7</v>
      </c>
      <c r="F8" s="447">
        <v>0.5</v>
      </c>
      <c r="G8" s="447">
        <v>29.7</v>
      </c>
    </row>
    <row r="9" spans="1:7" ht="12.75">
      <c r="A9" s="58" t="s">
        <v>426</v>
      </c>
      <c r="B9" s="447">
        <v>3.2</v>
      </c>
      <c r="C9" s="447">
        <v>2.1</v>
      </c>
      <c r="D9" s="447">
        <v>10</v>
      </c>
      <c r="E9" s="447">
        <v>12.4</v>
      </c>
      <c r="F9" s="447">
        <v>0.8</v>
      </c>
      <c r="G9" s="447">
        <v>29.4</v>
      </c>
    </row>
    <row r="10" spans="1:7" ht="12.75">
      <c r="A10" s="58" t="s">
        <v>529</v>
      </c>
      <c r="B10" s="447">
        <v>3</v>
      </c>
      <c r="C10" s="447">
        <v>1.6</v>
      </c>
      <c r="D10" s="447">
        <v>9.3</v>
      </c>
      <c r="E10" s="447">
        <v>13.5</v>
      </c>
      <c r="F10" s="447">
        <v>0.4</v>
      </c>
      <c r="G10" s="447">
        <v>28.8</v>
      </c>
    </row>
    <row r="11" spans="1:7" ht="12.75">
      <c r="A11" s="58" t="s">
        <v>437</v>
      </c>
      <c r="B11" s="447">
        <v>1.3</v>
      </c>
      <c r="C11" s="447">
        <v>1.5</v>
      </c>
      <c r="D11" s="447">
        <v>10.7</v>
      </c>
      <c r="E11" s="447">
        <v>11.1</v>
      </c>
      <c r="F11" s="447">
        <v>1.6</v>
      </c>
      <c r="G11" s="447">
        <v>28.2</v>
      </c>
    </row>
    <row r="12" spans="1:7" s="409" customFormat="1" ht="12.75">
      <c r="A12" s="84" t="s">
        <v>30</v>
      </c>
      <c r="B12" s="508">
        <v>2.1</v>
      </c>
      <c r="C12" s="508">
        <v>1.6</v>
      </c>
      <c r="D12" s="508">
        <v>9.6</v>
      </c>
      <c r="E12" s="508">
        <v>12</v>
      </c>
      <c r="F12" s="508">
        <v>0.9</v>
      </c>
      <c r="G12" s="508">
        <v>27.2</v>
      </c>
    </row>
    <row r="13" spans="1:7" ht="12.75">
      <c r="A13" s="58" t="s">
        <v>533</v>
      </c>
      <c r="B13" s="447">
        <v>1.7</v>
      </c>
      <c r="C13" s="447">
        <v>0.7</v>
      </c>
      <c r="D13" s="447">
        <v>10.5</v>
      </c>
      <c r="E13" s="447">
        <v>11.8</v>
      </c>
      <c r="F13" s="447">
        <v>1.7</v>
      </c>
      <c r="G13" s="447">
        <v>26.8</v>
      </c>
    </row>
    <row r="14" spans="1:7" ht="12.75">
      <c r="A14" s="58" t="s">
        <v>531</v>
      </c>
      <c r="B14" s="447">
        <v>3</v>
      </c>
      <c r="C14" s="447">
        <v>2.4</v>
      </c>
      <c r="D14" s="447">
        <v>10</v>
      </c>
      <c r="E14" s="447">
        <v>9.6</v>
      </c>
      <c r="F14" s="447">
        <v>0.8</v>
      </c>
      <c r="G14" s="447">
        <v>26.7</v>
      </c>
    </row>
    <row r="15" spans="1:7" ht="12.75">
      <c r="A15" s="58" t="s">
        <v>430</v>
      </c>
      <c r="B15" s="447">
        <v>1.1</v>
      </c>
      <c r="C15" s="447">
        <v>0.5</v>
      </c>
      <c r="D15" s="447">
        <v>8.3</v>
      </c>
      <c r="E15" s="447">
        <v>15.5</v>
      </c>
      <c r="F15" s="447">
        <v>0.1</v>
      </c>
      <c r="G15" s="447">
        <v>26.4</v>
      </c>
    </row>
    <row r="16" spans="1:7" ht="12.75">
      <c r="A16" s="58" t="s">
        <v>427</v>
      </c>
      <c r="B16" s="447">
        <v>1.5</v>
      </c>
      <c r="C16" s="447">
        <v>1.2</v>
      </c>
      <c r="D16" s="447">
        <v>7.7</v>
      </c>
      <c r="E16" s="447">
        <v>12</v>
      </c>
      <c r="F16" s="447">
        <v>1.1</v>
      </c>
      <c r="G16" s="447">
        <v>24.2</v>
      </c>
    </row>
    <row r="17" spans="1:7" ht="12.75">
      <c r="A17" s="58" t="s">
        <v>547</v>
      </c>
      <c r="B17" s="447">
        <v>2</v>
      </c>
      <c r="C17" s="447">
        <v>0.7</v>
      </c>
      <c r="D17" s="447">
        <v>9.4</v>
      </c>
      <c r="E17" s="447">
        <v>10.2</v>
      </c>
      <c r="F17" s="447">
        <v>0.7</v>
      </c>
      <c r="G17" s="447">
        <v>23.4</v>
      </c>
    </row>
    <row r="18" spans="1:7" ht="12.75">
      <c r="A18" s="58" t="s">
        <v>481</v>
      </c>
      <c r="B18" s="447">
        <v>3.6</v>
      </c>
      <c r="C18" s="447">
        <v>1.1</v>
      </c>
      <c r="D18" s="447">
        <v>8.3</v>
      </c>
      <c r="E18" s="447">
        <v>7.9</v>
      </c>
      <c r="F18" s="447">
        <v>0.6</v>
      </c>
      <c r="G18" s="447">
        <v>21.9</v>
      </c>
    </row>
    <row r="19" spans="1:7" ht="12.75">
      <c r="A19" s="58" t="s">
        <v>542</v>
      </c>
      <c r="B19" s="447">
        <v>2.5</v>
      </c>
      <c r="C19" s="447">
        <v>0.6</v>
      </c>
      <c r="D19" s="447">
        <v>8.5</v>
      </c>
      <c r="E19" s="447">
        <v>9.1</v>
      </c>
      <c r="F19" s="447">
        <v>0.7</v>
      </c>
      <c r="G19" s="447">
        <v>21.9</v>
      </c>
    </row>
    <row r="20" spans="1:7" s="1" customFormat="1" ht="11.25">
      <c r="A20" s="84" t="s">
        <v>553</v>
      </c>
      <c r="B20" s="508">
        <f aca="true" t="shared" si="0" ref="B20:G20">B25/85.1*100</f>
        <v>2.9377203290246774</v>
      </c>
      <c r="C20" s="508">
        <f t="shared" si="0"/>
        <v>1.5276145710928322</v>
      </c>
      <c r="D20" s="508">
        <f t="shared" si="0"/>
        <v>9.165687426556993</v>
      </c>
      <c r="E20" s="508">
        <f t="shared" si="0"/>
        <v>5.287896592244419</v>
      </c>
      <c r="F20" s="508">
        <f t="shared" si="0"/>
        <v>1.0575793184488838</v>
      </c>
      <c r="G20" s="508">
        <f t="shared" si="0"/>
        <v>21.386603995299648</v>
      </c>
    </row>
    <row r="21" spans="1:7" ht="12.75">
      <c r="A21" s="58" t="s">
        <v>428</v>
      </c>
      <c r="B21" s="447">
        <v>1.1</v>
      </c>
      <c r="C21" s="447">
        <v>2.5</v>
      </c>
      <c r="D21" s="447">
        <v>7.9</v>
      </c>
      <c r="E21" s="447">
        <v>8.4</v>
      </c>
      <c r="F21" s="447">
        <v>0.4</v>
      </c>
      <c r="G21" s="447">
        <v>20.8</v>
      </c>
    </row>
    <row r="22" spans="1:7" ht="12.75">
      <c r="A22" s="58" t="s">
        <v>546</v>
      </c>
      <c r="B22" s="447">
        <v>0.8</v>
      </c>
      <c r="C22" s="447">
        <v>0.6</v>
      </c>
      <c r="D22" s="447">
        <v>5.8</v>
      </c>
      <c r="E22" s="447">
        <v>11.5</v>
      </c>
      <c r="F22" s="447">
        <v>0.5</v>
      </c>
      <c r="G22" s="447">
        <v>19.6</v>
      </c>
    </row>
    <row r="23" spans="1:7" ht="12.75">
      <c r="A23" s="58" t="s">
        <v>540</v>
      </c>
      <c r="B23" s="447">
        <v>1.4</v>
      </c>
      <c r="C23" s="447">
        <v>0.7</v>
      </c>
      <c r="D23" s="447">
        <v>8</v>
      </c>
      <c r="E23" s="447">
        <v>7.9</v>
      </c>
      <c r="F23" s="447">
        <v>0.6</v>
      </c>
      <c r="G23" s="447">
        <v>19.1</v>
      </c>
    </row>
    <row r="24" spans="1:7" ht="12.75">
      <c r="A24" s="58" t="s">
        <v>545</v>
      </c>
      <c r="B24" s="447">
        <v>0.9</v>
      </c>
      <c r="C24" s="447">
        <v>1.3</v>
      </c>
      <c r="D24" s="447">
        <v>6</v>
      </c>
      <c r="E24" s="447">
        <v>9.5</v>
      </c>
      <c r="F24" s="447">
        <v>0.4</v>
      </c>
      <c r="G24" s="447">
        <v>18.3</v>
      </c>
    </row>
    <row r="25" spans="1:7" s="409" customFormat="1" ht="12.75">
      <c r="A25" s="84" t="s">
        <v>552</v>
      </c>
      <c r="B25" s="508">
        <v>2.5</v>
      </c>
      <c r="C25" s="508">
        <v>1.3</v>
      </c>
      <c r="D25" s="508">
        <v>7.8</v>
      </c>
      <c r="E25" s="508">
        <v>4.5</v>
      </c>
      <c r="F25" s="508">
        <v>0.9</v>
      </c>
      <c r="G25" s="508">
        <v>18.2</v>
      </c>
    </row>
    <row r="26" spans="1:7" ht="12.75">
      <c r="A26" s="58" t="s">
        <v>534</v>
      </c>
      <c r="B26" s="447">
        <v>2.1</v>
      </c>
      <c r="C26" s="447">
        <v>1</v>
      </c>
      <c r="D26" s="447">
        <v>5.2</v>
      </c>
      <c r="E26" s="447">
        <v>8.3</v>
      </c>
      <c r="F26" s="447">
        <v>1.2</v>
      </c>
      <c r="G26" s="447">
        <v>18.2</v>
      </c>
    </row>
    <row r="27" spans="1:7" ht="12.75">
      <c r="A27" s="58" t="s">
        <v>454</v>
      </c>
      <c r="B27" s="447">
        <v>1.9</v>
      </c>
      <c r="C27" s="447">
        <v>0.7</v>
      </c>
      <c r="D27" s="447">
        <v>6.3</v>
      </c>
      <c r="E27" s="447">
        <v>7</v>
      </c>
      <c r="F27" s="447">
        <v>0.5</v>
      </c>
      <c r="G27" s="447">
        <v>16.9</v>
      </c>
    </row>
    <row r="28" spans="1:7" ht="12.75">
      <c r="A28" s="58" t="s">
        <v>452</v>
      </c>
      <c r="B28" s="447">
        <v>1.1</v>
      </c>
      <c r="C28" s="447">
        <v>0.3</v>
      </c>
      <c r="D28" s="447">
        <v>5.8</v>
      </c>
      <c r="E28" s="447">
        <v>7.9</v>
      </c>
      <c r="F28" s="447">
        <v>0.4</v>
      </c>
      <c r="G28" s="447">
        <v>16.1</v>
      </c>
    </row>
    <row r="29" spans="1:7" ht="12.75">
      <c r="A29" s="58" t="s">
        <v>453</v>
      </c>
      <c r="B29" s="447">
        <v>1.4</v>
      </c>
      <c r="C29" s="447">
        <v>0.4</v>
      </c>
      <c r="D29" s="447">
        <v>6</v>
      </c>
      <c r="E29" s="447">
        <v>5.7</v>
      </c>
      <c r="F29" s="447">
        <v>0.3</v>
      </c>
      <c r="G29" s="447">
        <v>14.2</v>
      </c>
    </row>
    <row r="30" spans="1:7" ht="12.75">
      <c r="A30" s="58" t="s">
        <v>543</v>
      </c>
      <c r="B30" s="447">
        <v>1.2</v>
      </c>
      <c r="C30" s="447">
        <v>0.2</v>
      </c>
      <c r="D30" s="447">
        <v>5.2</v>
      </c>
      <c r="E30" s="447">
        <v>6</v>
      </c>
      <c r="F30" s="447">
        <v>0.2</v>
      </c>
      <c r="G30" s="447">
        <v>13.2</v>
      </c>
    </row>
    <row r="31" spans="1:7" ht="12.75">
      <c r="A31" s="58" t="s">
        <v>541</v>
      </c>
      <c r="B31" s="447">
        <v>1.5</v>
      </c>
      <c r="C31" s="447">
        <v>0.2</v>
      </c>
      <c r="D31" s="447">
        <v>5.1</v>
      </c>
      <c r="E31" s="447">
        <v>5.4</v>
      </c>
      <c r="F31" s="447">
        <v>0.1</v>
      </c>
      <c r="G31" s="447">
        <v>12.5</v>
      </c>
    </row>
    <row r="32" spans="1:7" ht="12.75">
      <c r="A32" s="58" t="s">
        <v>544</v>
      </c>
      <c r="B32" s="447">
        <v>1.3</v>
      </c>
      <c r="C32" s="447">
        <v>0.5</v>
      </c>
      <c r="D32" s="447">
        <v>4.2</v>
      </c>
      <c r="E32" s="447">
        <v>5.7</v>
      </c>
      <c r="F32" s="447">
        <v>0.2</v>
      </c>
      <c r="G32" s="447">
        <v>12.4</v>
      </c>
    </row>
    <row r="33" spans="1:7" ht="12.75">
      <c r="A33" s="58"/>
      <c r="B33" s="447"/>
      <c r="C33" s="447"/>
      <c r="D33" s="447"/>
      <c r="E33" s="447"/>
      <c r="F33" s="447"/>
      <c r="G33" s="447"/>
    </row>
    <row r="34" spans="1:7" ht="12.75">
      <c r="A34" s="58" t="s">
        <v>461</v>
      </c>
      <c r="B34" s="447">
        <v>1.3</v>
      </c>
      <c r="C34" s="447">
        <v>1.2</v>
      </c>
      <c r="D34" s="447">
        <v>10.6</v>
      </c>
      <c r="E34" s="447">
        <v>13.1</v>
      </c>
      <c r="F34" s="447">
        <v>0.9</v>
      </c>
      <c r="G34" s="447">
        <v>29.2</v>
      </c>
    </row>
    <row r="35" spans="1:7" ht="12.75">
      <c r="A35" s="58" t="s">
        <v>451</v>
      </c>
      <c r="B35" s="447">
        <v>2.8</v>
      </c>
      <c r="C35" s="447">
        <v>0.6</v>
      </c>
      <c r="D35" s="447">
        <v>12</v>
      </c>
      <c r="E35" s="447">
        <v>7.2</v>
      </c>
      <c r="F35" s="447">
        <v>0.8</v>
      </c>
      <c r="G35" s="447">
        <v>23.9</v>
      </c>
    </row>
    <row r="36" spans="1:7" ht="12.75">
      <c r="A36" s="22" t="s">
        <v>460</v>
      </c>
      <c r="B36" s="448">
        <v>3</v>
      </c>
      <c r="C36" s="448">
        <v>0.4</v>
      </c>
      <c r="D36" s="448">
        <v>10.7</v>
      </c>
      <c r="E36" s="448">
        <v>6.7</v>
      </c>
      <c r="F36" s="448">
        <v>0.7</v>
      </c>
      <c r="G36" s="448">
        <v>21.7</v>
      </c>
    </row>
    <row r="37" ht="12.75">
      <c r="G37" s="4" t="s">
        <v>520</v>
      </c>
    </row>
    <row r="39" spans="1:4" ht="12.75">
      <c r="A39" s="848" t="s">
        <v>87</v>
      </c>
      <c r="B39" s="841"/>
      <c r="C39" s="841"/>
      <c r="D39" s="841"/>
    </row>
    <row r="40" spans="1:4" ht="12.75">
      <c r="A40" s="841"/>
      <c r="B40" s="841"/>
      <c r="C40" s="841"/>
      <c r="D40" s="841"/>
    </row>
    <row r="41" spans="1:4" ht="12.75">
      <c r="A41" s="841"/>
      <c r="B41" s="841"/>
      <c r="C41" s="841"/>
      <c r="D41" s="841"/>
    </row>
    <row r="42" spans="1:4" ht="12.75">
      <c r="A42" s="841"/>
      <c r="B42" s="841"/>
      <c r="C42" s="841"/>
      <c r="D42" s="841"/>
    </row>
  </sheetData>
  <mergeCells count="1">
    <mergeCell ref="A39:D42"/>
  </mergeCells>
  <printOptions/>
  <pageMargins left="0.75" right="0.75"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 width="13.00390625" style="2" customWidth="1"/>
    <col min="2" max="3" width="9.140625" style="2" customWidth="1"/>
    <col min="4" max="4" width="8.8515625" style="2" customWidth="1"/>
    <col min="5" max="5" width="8.421875" style="2" customWidth="1"/>
    <col min="6" max="16384" width="9.140625" style="2" customWidth="1"/>
  </cols>
  <sheetData>
    <row r="1" spans="1:6" ht="11.25">
      <c r="A1" s="100">
        <v>4.4</v>
      </c>
      <c r="B1" s="136" t="s">
        <v>188</v>
      </c>
      <c r="C1" s="137"/>
      <c r="D1" s="137"/>
      <c r="E1" s="137"/>
      <c r="F1" s="137"/>
    </row>
    <row r="2" spans="1:6" ht="11.25">
      <c r="A2" s="737"/>
      <c r="B2" s="137"/>
      <c r="C2" s="137"/>
      <c r="D2" s="137"/>
      <c r="E2" s="137"/>
      <c r="F2" s="137"/>
    </row>
    <row r="3" spans="1:5" ht="12.75" customHeight="1">
      <c r="A3" s="137"/>
      <c r="B3" s="137"/>
      <c r="C3" s="137"/>
      <c r="D3" s="137"/>
      <c r="E3" s="138" t="s">
        <v>356</v>
      </c>
    </row>
    <row r="4" spans="1:5" ht="45">
      <c r="A4" s="139" t="s">
        <v>548</v>
      </c>
      <c r="B4" s="140" t="s">
        <v>666</v>
      </c>
      <c r="C4" s="140" t="s">
        <v>667</v>
      </c>
      <c r="D4" s="141" t="s">
        <v>352</v>
      </c>
      <c r="E4" s="140" t="s">
        <v>353</v>
      </c>
    </row>
    <row r="5" spans="1:5" ht="11.25">
      <c r="A5" s="20" t="s">
        <v>540</v>
      </c>
      <c r="B5" s="428">
        <v>39</v>
      </c>
      <c r="C5" s="428">
        <v>22</v>
      </c>
      <c r="D5" s="428">
        <v>10</v>
      </c>
      <c r="E5" s="428">
        <v>29</v>
      </c>
    </row>
    <row r="6" spans="1:5" ht="11.25">
      <c r="A6" s="20" t="s">
        <v>437</v>
      </c>
      <c r="B6" s="428">
        <v>36</v>
      </c>
      <c r="C6" s="428">
        <v>21</v>
      </c>
      <c r="D6" s="428">
        <v>10</v>
      </c>
      <c r="E6" s="428">
        <v>26</v>
      </c>
    </row>
    <row r="7" spans="1:5" ht="11.25">
      <c r="A7" s="20" t="s">
        <v>425</v>
      </c>
      <c r="B7" s="428">
        <v>37</v>
      </c>
      <c r="C7" s="428">
        <v>28</v>
      </c>
      <c r="D7" s="428">
        <v>12</v>
      </c>
      <c r="E7" s="428">
        <v>25</v>
      </c>
    </row>
    <row r="8" spans="1:5" ht="11.25">
      <c r="A8" s="20" t="s">
        <v>547</v>
      </c>
      <c r="B8" s="428">
        <v>41</v>
      </c>
      <c r="C8" s="428">
        <v>24</v>
      </c>
      <c r="D8" s="428">
        <v>12</v>
      </c>
      <c r="E8" s="428">
        <v>29</v>
      </c>
    </row>
    <row r="9" spans="1:5" ht="11.25">
      <c r="A9" s="20" t="s">
        <v>454</v>
      </c>
      <c r="B9" s="428">
        <v>39</v>
      </c>
      <c r="C9" s="428">
        <v>20</v>
      </c>
      <c r="D9" s="428">
        <v>12</v>
      </c>
      <c r="E9" s="428">
        <v>27</v>
      </c>
    </row>
    <row r="10" spans="1:5" ht="11.25">
      <c r="A10" s="20" t="s">
        <v>532</v>
      </c>
      <c r="B10" s="428">
        <v>42</v>
      </c>
      <c r="C10" s="428">
        <v>29</v>
      </c>
      <c r="D10" s="428">
        <v>12</v>
      </c>
      <c r="E10" s="428">
        <v>30</v>
      </c>
    </row>
    <row r="11" spans="1:5" ht="11.25">
      <c r="A11" s="20" t="s">
        <v>459</v>
      </c>
      <c r="B11" s="428">
        <v>46</v>
      </c>
      <c r="C11" s="428">
        <v>26</v>
      </c>
      <c r="D11" s="428">
        <v>13</v>
      </c>
      <c r="E11" s="428">
        <v>33</v>
      </c>
    </row>
    <row r="12" spans="1:5" ht="11.25">
      <c r="A12" s="20" t="s">
        <v>429</v>
      </c>
      <c r="B12" s="428">
        <v>44</v>
      </c>
      <c r="C12" s="428">
        <v>25</v>
      </c>
      <c r="D12" s="428">
        <v>13</v>
      </c>
      <c r="E12" s="428">
        <v>31</v>
      </c>
    </row>
    <row r="13" spans="1:5" ht="11.25">
      <c r="A13" s="20" t="s">
        <v>529</v>
      </c>
      <c r="B13" s="428">
        <v>43</v>
      </c>
      <c r="C13" s="428">
        <v>25</v>
      </c>
      <c r="D13" s="428">
        <v>13</v>
      </c>
      <c r="E13" s="428">
        <v>30</v>
      </c>
    </row>
    <row r="14" spans="1:5" ht="11.25">
      <c r="A14" s="20" t="s">
        <v>531</v>
      </c>
      <c r="B14" s="428">
        <v>41</v>
      </c>
      <c r="C14" s="428">
        <v>29</v>
      </c>
      <c r="D14" s="428">
        <v>13</v>
      </c>
      <c r="E14" s="428">
        <v>28</v>
      </c>
    </row>
    <row r="15" spans="1:5" ht="11.25">
      <c r="A15" s="20" t="s">
        <v>452</v>
      </c>
      <c r="B15" s="428">
        <v>41</v>
      </c>
      <c r="C15" s="428">
        <v>17</v>
      </c>
      <c r="D15" s="428">
        <v>14</v>
      </c>
      <c r="E15" s="428">
        <v>27</v>
      </c>
    </row>
    <row r="16" spans="1:5" ht="11.25">
      <c r="A16" s="20" t="s">
        <v>481</v>
      </c>
      <c r="B16" s="428">
        <v>40</v>
      </c>
      <c r="C16" s="428">
        <v>24</v>
      </c>
      <c r="D16" s="428">
        <v>14</v>
      </c>
      <c r="E16" s="428">
        <v>26</v>
      </c>
    </row>
    <row r="17" spans="1:5" ht="11.25">
      <c r="A17" s="20" t="s">
        <v>545</v>
      </c>
      <c r="B17" s="428">
        <v>34</v>
      </c>
      <c r="C17" s="428">
        <v>22</v>
      </c>
      <c r="D17" s="428">
        <v>14</v>
      </c>
      <c r="E17" s="428">
        <v>20</v>
      </c>
    </row>
    <row r="18" spans="1:5" ht="11.25">
      <c r="A18" s="20" t="s">
        <v>424</v>
      </c>
      <c r="B18" s="428">
        <v>41</v>
      </c>
      <c r="C18" s="428">
        <v>27</v>
      </c>
      <c r="D18" s="428">
        <v>15</v>
      </c>
      <c r="E18" s="428">
        <v>26</v>
      </c>
    </row>
    <row r="19" spans="1:5" ht="11.25">
      <c r="A19" s="20" t="s">
        <v>534</v>
      </c>
      <c r="B19" s="428">
        <v>29</v>
      </c>
      <c r="C19" s="428">
        <v>22</v>
      </c>
      <c r="D19" s="428">
        <v>16</v>
      </c>
      <c r="E19" s="428">
        <v>13</v>
      </c>
    </row>
    <row r="20" spans="1:5" ht="11.25">
      <c r="A20" s="20" t="s">
        <v>542</v>
      </c>
      <c r="B20" s="428">
        <v>49</v>
      </c>
      <c r="C20" s="428">
        <v>30</v>
      </c>
      <c r="D20" s="428">
        <v>16</v>
      </c>
      <c r="E20" s="428">
        <v>33</v>
      </c>
    </row>
    <row r="21" spans="1:5" ht="11.25">
      <c r="A21" s="21" t="s">
        <v>450</v>
      </c>
      <c r="B21" s="408">
        <v>43</v>
      </c>
      <c r="C21" s="408">
        <v>26</v>
      </c>
      <c r="D21" s="408">
        <v>16</v>
      </c>
      <c r="E21" s="408">
        <v>27</v>
      </c>
    </row>
    <row r="22" spans="1:5" ht="11.25">
      <c r="A22" s="20" t="s">
        <v>541</v>
      </c>
      <c r="B22" s="428">
        <v>38</v>
      </c>
      <c r="C22" s="428">
        <v>25</v>
      </c>
      <c r="D22" s="428">
        <v>18</v>
      </c>
      <c r="E22" s="428">
        <v>20</v>
      </c>
    </row>
    <row r="23" spans="1:5" ht="11.25">
      <c r="A23" s="21" t="s">
        <v>628</v>
      </c>
      <c r="B23" s="408">
        <v>40</v>
      </c>
      <c r="C23" s="408">
        <v>33</v>
      </c>
      <c r="D23" s="408">
        <v>18</v>
      </c>
      <c r="E23" s="408">
        <v>22</v>
      </c>
    </row>
    <row r="24" spans="1:5" ht="11.25">
      <c r="A24" s="20" t="s">
        <v>530</v>
      </c>
      <c r="B24" s="428">
        <v>40</v>
      </c>
      <c r="C24" s="428">
        <v>25</v>
      </c>
      <c r="D24" s="428">
        <v>18</v>
      </c>
      <c r="E24" s="428">
        <v>22</v>
      </c>
    </row>
    <row r="25" spans="1:5" ht="11.25">
      <c r="A25" s="20" t="s">
        <v>546</v>
      </c>
      <c r="B25" s="428">
        <v>49</v>
      </c>
      <c r="C25" s="428">
        <v>29</v>
      </c>
      <c r="D25" s="428">
        <v>19</v>
      </c>
      <c r="E25" s="428">
        <v>30</v>
      </c>
    </row>
    <row r="26" spans="1:5" ht="11.25">
      <c r="A26" s="20" t="s">
        <v>453</v>
      </c>
      <c r="B26" s="428">
        <v>42</v>
      </c>
      <c r="C26" s="428">
        <v>24</v>
      </c>
      <c r="D26" s="428">
        <v>19</v>
      </c>
      <c r="E26" s="428">
        <v>23</v>
      </c>
    </row>
    <row r="27" spans="1:5" ht="11.25">
      <c r="A27" s="20" t="s">
        <v>533</v>
      </c>
      <c r="B27" s="428">
        <v>42</v>
      </c>
      <c r="C27" s="428">
        <v>30</v>
      </c>
      <c r="D27" s="428">
        <v>19</v>
      </c>
      <c r="E27" s="428">
        <v>23</v>
      </c>
    </row>
    <row r="28" spans="1:5" ht="11.25">
      <c r="A28" s="20" t="s">
        <v>428</v>
      </c>
      <c r="B28" s="428">
        <v>39</v>
      </c>
      <c r="C28" s="428">
        <v>24</v>
      </c>
      <c r="D28" s="428">
        <v>20</v>
      </c>
      <c r="E28" s="428">
        <v>19</v>
      </c>
    </row>
    <row r="29" spans="1:5" ht="11.25">
      <c r="A29" s="20" t="s">
        <v>430</v>
      </c>
      <c r="B29" s="428">
        <v>43</v>
      </c>
      <c r="C29" s="428">
        <v>24</v>
      </c>
      <c r="D29" s="428">
        <v>20</v>
      </c>
      <c r="E29" s="428">
        <v>23</v>
      </c>
    </row>
    <row r="30" spans="1:5" ht="11.25">
      <c r="A30" s="20" t="s">
        <v>543</v>
      </c>
      <c r="B30" s="428">
        <v>41</v>
      </c>
      <c r="C30" s="428">
        <v>27</v>
      </c>
      <c r="D30" s="428">
        <v>20</v>
      </c>
      <c r="E30" s="428">
        <v>21</v>
      </c>
    </row>
    <row r="31" spans="1:5" ht="11.25">
      <c r="A31" s="20" t="s">
        <v>427</v>
      </c>
      <c r="B31" s="428">
        <v>40</v>
      </c>
      <c r="C31" s="428">
        <v>23</v>
      </c>
      <c r="D31" s="428">
        <v>21</v>
      </c>
      <c r="E31" s="428">
        <v>19</v>
      </c>
    </row>
    <row r="32" spans="1:5" ht="11.25">
      <c r="A32" s="20" t="s">
        <v>544</v>
      </c>
      <c r="B32" s="428">
        <v>40</v>
      </c>
      <c r="C32" s="428">
        <v>28</v>
      </c>
      <c r="D32" s="428">
        <v>23</v>
      </c>
      <c r="E32" s="428">
        <v>17</v>
      </c>
    </row>
    <row r="33" spans="1:5" ht="11.25">
      <c r="A33" s="20"/>
      <c r="B33" s="428"/>
      <c r="C33" s="428"/>
      <c r="D33" s="428"/>
      <c r="E33" s="428"/>
    </row>
    <row r="34" spans="1:5" ht="11.25">
      <c r="A34" s="20" t="s">
        <v>460</v>
      </c>
      <c r="B34" s="428">
        <v>26</v>
      </c>
      <c r="C34" s="428">
        <v>19</v>
      </c>
      <c r="D34" s="428">
        <v>10</v>
      </c>
      <c r="E34" s="428">
        <v>16</v>
      </c>
    </row>
    <row r="35" spans="1:5" ht="11.25">
      <c r="A35" s="22" t="s">
        <v>451</v>
      </c>
      <c r="B35" s="439">
        <v>41</v>
      </c>
      <c r="C35" s="439">
        <v>30</v>
      </c>
      <c r="D35" s="439">
        <v>11</v>
      </c>
      <c r="E35" s="439">
        <v>30</v>
      </c>
    </row>
    <row r="36" ht="11.25">
      <c r="E36" s="4" t="s">
        <v>520</v>
      </c>
    </row>
    <row r="37" ht="11.25">
      <c r="E37" s="4"/>
    </row>
    <row r="38" spans="1:6" ht="11.25">
      <c r="A38" s="848" t="s">
        <v>89</v>
      </c>
      <c r="B38" s="843"/>
      <c r="C38" s="843"/>
      <c r="D38" s="843"/>
      <c r="E38" s="843"/>
      <c r="F38" s="843"/>
    </row>
    <row r="39" spans="1:6" ht="11.25">
      <c r="A39" s="843"/>
      <c r="B39" s="843"/>
      <c r="C39" s="843"/>
      <c r="D39" s="843"/>
      <c r="E39" s="843"/>
      <c r="F39" s="843"/>
    </row>
    <row r="40" spans="1:6" ht="14.25" customHeight="1">
      <c r="A40" s="843"/>
      <c r="B40" s="843"/>
      <c r="C40" s="843"/>
      <c r="D40" s="843"/>
      <c r="E40" s="843"/>
      <c r="F40" s="843"/>
    </row>
    <row r="41" spans="1:6" ht="16.5" customHeight="1">
      <c r="A41" s="848" t="s">
        <v>90</v>
      </c>
      <c r="B41" s="843"/>
      <c r="C41" s="843"/>
      <c r="D41" s="843"/>
      <c r="E41" s="843"/>
      <c r="F41" s="843"/>
    </row>
    <row r="42" spans="1:6" ht="11.25">
      <c r="A42" s="843"/>
      <c r="B42" s="843"/>
      <c r="C42" s="843"/>
      <c r="D42" s="843"/>
      <c r="E42" s="843"/>
      <c r="F42" s="843"/>
    </row>
    <row r="43" spans="1:6" ht="11.25">
      <c r="A43" s="843"/>
      <c r="B43" s="843"/>
      <c r="C43" s="843"/>
      <c r="D43" s="843"/>
      <c r="E43" s="843"/>
      <c r="F43" s="843"/>
    </row>
    <row r="44" spans="1:6" ht="11.25">
      <c r="A44" s="33"/>
      <c r="B44" s="10"/>
      <c r="C44" s="10"/>
      <c r="D44" s="10"/>
      <c r="E44" s="10"/>
      <c r="F44" s="10"/>
    </row>
    <row r="45" ht="11.25">
      <c r="A45" s="33"/>
    </row>
  </sheetData>
  <mergeCells count="2">
    <mergeCell ref="A38:F40"/>
    <mergeCell ref="A41:F43"/>
  </mergeCells>
  <printOptions/>
  <pageMargins left="0.75" right="0.75" top="1" bottom="1" header="0.5" footer="0.5"/>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P37"/>
  <sheetViews>
    <sheetView workbookViewId="0" topLeftCell="A1">
      <selection activeCell="A1" sqref="A1"/>
    </sheetView>
  </sheetViews>
  <sheetFormatPr defaultColWidth="9.140625" defaultRowHeight="12.75"/>
  <cols>
    <col min="1" max="6" width="9.140625" style="2" customWidth="1"/>
    <col min="7" max="7" width="9.8515625" style="2" customWidth="1"/>
    <col min="8" max="16384" width="9.140625" style="2" customWidth="1"/>
  </cols>
  <sheetData>
    <row r="1" spans="1:2" ht="11.25">
      <c r="A1" s="100">
        <v>4.5</v>
      </c>
      <c r="B1" s="1" t="s">
        <v>253</v>
      </c>
    </row>
    <row r="2" spans="1:2" ht="11.25">
      <c r="A2" s="317"/>
      <c r="B2" s="1"/>
    </row>
    <row r="3" spans="3:10" ht="12.75">
      <c r="C3" s="323"/>
      <c r="J3" s="4" t="s">
        <v>601</v>
      </c>
    </row>
    <row r="4" spans="1:10" ht="11.25">
      <c r="A4" s="194"/>
      <c r="B4" s="851">
        <v>2004</v>
      </c>
      <c r="C4" s="851"/>
      <c r="D4" s="851"/>
      <c r="E4" s="850" t="s">
        <v>692</v>
      </c>
      <c r="F4" s="850"/>
      <c r="G4" s="850"/>
      <c r="H4" s="850" t="s">
        <v>254</v>
      </c>
      <c r="I4" s="850"/>
      <c r="J4" s="850"/>
    </row>
    <row r="5" spans="1:10" ht="11.25">
      <c r="A5" s="40" t="s">
        <v>571</v>
      </c>
      <c r="B5" s="201" t="s">
        <v>650</v>
      </c>
      <c r="C5" s="201" t="s">
        <v>649</v>
      </c>
      <c r="D5" s="201" t="s">
        <v>362</v>
      </c>
      <c r="E5" s="201" t="s">
        <v>650</v>
      </c>
      <c r="F5" s="201" t="s">
        <v>649</v>
      </c>
      <c r="G5" s="201" t="s">
        <v>362</v>
      </c>
      <c r="H5" s="201" t="s">
        <v>650</v>
      </c>
      <c r="I5" s="201" t="s">
        <v>649</v>
      </c>
      <c r="J5" s="201" t="s">
        <v>362</v>
      </c>
    </row>
    <row r="6" spans="1:10" ht="11.25">
      <c r="A6" s="58" t="s">
        <v>354</v>
      </c>
      <c r="B6" s="461">
        <v>19.5</v>
      </c>
      <c r="C6" s="461">
        <v>23.1</v>
      </c>
      <c r="D6" s="461">
        <v>21.2</v>
      </c>
      <c r="E6" s="410">
        <v>22.1</v>
      </c>
      <c r="F6" s="410">
        <v>20.1</v>
      </c>
      <c r="G6" s="410">
        <v>21.2</v>
      </c>
      <c r="H6" s="641">
        <v>19.4</v>
      </c>
      <c r="I6" s="641">
        <v>21.1</v>
      </c>
      <c r="J6" s="641">
        <v>20.2</v>
      </c>
    </row>
    <row r="7" spans="1:16" ht="11.25" customHeight="1">
      <c r="A7" s="58" t="s">
        <v>355</v>
      </c>
      <c r="B7" s="461">
        <v>16.4</v>
      </c>
      <c r="C7" s="461">
        <v>18.8</v>
      </c>
      <c r="D7" s="461">
        <v>17.6</v>
      </c>
      <c r="E7" s="410">
        <v>17</v>
      </c>
      <c r="F7" s="410">
        <v>17.8</v>
      </c>
      <c r="G7" s="410">
        <v>17.4</v>
      </c>
      <c r="H7" s="641">
        <v>16.2</v>
      </c>
      <c r="I7" s="641">
        <v>17</v>
      </c>
      <c r="J7" s="641">
        <v>16.6</v>
      </c>
      <c r="M7" s="10"/>
      <c r="N7" s="10"/>
      <c r="O7" s="10"/>
      <c r="P7" s="10"/>
    </row>
    <row r="8" spans="1:16" ht="11.25">
      <c r="A8" s="58" t="s">
        <v>567</v>
      </c>
      <c r="B8" s="461">
        <v>25.8</v>
      </c>
      <c r="C8" s="461">
        <v>28.2</v>
      </c>
      <c r="D8" s="461">
        <v>27.1</v>
      </c>
      <c r="E8" s="410">
        <v>20.3</v>
      </c>
      <c r="F8" s="410">
        <v>19.9</v>
      </c>
      <c r="G8" s="410">
        <v>20.1</v>
      </c>
      <c r="H8" s="641">
        <v>13.6</v>
      </c>
      <c r="I8" s="641">
        <v>13.7</v>
      </c>
      <c r="J8" s="641">
        <v>13.6</v>
      </c>
      <c r="M8" s="10"/>
      <c r="N8" s="10"/>
      <c r="O8" s="10"/>
      <c r="P8" s="10"/>
    </row>
    <row r="9" spans="1:16" ht="11.25">
      <c r="A9" s="40" t="s">
        <v>593</v>
      </c>
      <c r="B9" s="462">
        <v>18</v>
      </c>
      <c r="C9" s="462">
        <v>20.8</v>
      </c>
      <c r="D9" s="462">
        <v>19.4</v>
      </c>
      <c r="E9" s="462">
        <v>18.4</v>
      </c>
      <c r="F9" s="462">
        <v>18.5</v>
      </c>
      <c r="G9" s="462">
        <v>18.5</v>
      </c>
      <c r="H9" s="462">
        <v>16.6</v>
      </c>
      <c r="I9" s="462">
        <v>17.4</v>
      </c>
      <c r="J9" s="462">
        <v>17</v>
      </c>
      <c r="M9" s="10"/>
      <c r="N9" s="10"/>
      <c r="O9" s="10"/>
      <c r="P9" s="10"/>
    </row>
    <row r="10" spans="7:16" ht="11.25">
      <c r="G10" s="4"/>
      <c r="J10" s="4" t="s">
        <v>514</v>
      </c>
      <c r="M10" s="10"/>
      <c r="N10" s="10"/>
      <c r="O10" s="10"/>
      <c r="P10" s="10"/>
    </row>
    <row r="11" spans="2:16" ht="11.25">
      <c r="B11" s="135"/>
      <c r="M11" s="10"/>
      <c r="N11" s="10"/>
      <c r="O11" s="10"/>
      <c r="P11" s="10"/>
    </row>
    <row r="12" spans="13:16" ht="11.25" customHeight="1">
      <c r="M12" s="10"/>
      <c r="N12" s="10"/>
      <c r="O12" s="10"/>
      <c r="P12" s="10"/>
    </row>
    <row r="13" spans="13:16" ht="11.25" customHeight="1">
      <c r="M13" s="10"/>
      <c r="N13" s="10"/>
      <c r="O13" s="10"/>
      <c r="P13" s="10"/>
    </row>
    <row r="14" spans="1:13" ht="11.25" customHeight="1">
      <c r="A14" s="252"/>
      <c r="H14" s="99"/>
      <c r="I14" s="99"/>
      <c r="J14" s="99"/>
      <c r="K14" s="99"/>
      <c r="L14" s="99"/>
      <c r="M14" s="88"/>
    </row>
    <row r="15" spans="8:13" ht="11.25" customHeight="1">
      <c r="H15" s="99"/>
      <c r="I15" s="99"/>
      <c r="J15" s="99"/>
      <c r="K15" s="99"/>
      <c r="L15" s="88"/>
      <c r="M15" s="88"/>
    </row>
    <row r="16" spans="8:13" ht="11.25" customHeight="1">
      <c r="H16" s="99"/>
      <c r="I16" s="99"/>
      <c r="J16" s="99"/>
      <c r="K16" s="99"/>
      <c r="L16" s="88"/>
      <c r="M16" s="88"/>
    </row>
    <row r="17" spans="8:13" ht="11.25" customHeight="1">
      <c r="H17" s="99"/>
      <c r="I17" s="99"/>
      <c r="J17" s="99"/>
      <c r="K17" s="99"/>
      <c r="L17" s="88"/>
      <c r="M17" s="88"/>
    </row>
    <row r="18" spans="8:13" ht="11.25" customHeight="1">
      <c r="H18" s="99"/>
      <c r="I18" s="99"/>
      <c r="J18" s="99"/>
      <c r="K18" s="99"/>
      <c r="L18" s="88"/>
      <c r="M18" s="99"/>
    </row>
    <row r="19" spans="8:13" ht="11.25">
      <c r="H19" s="99"/>
      <c r="I19" s="99"/>
      <c r="J19" s="99"/>
      <c r="K19" s="99"/>
      <c r="L19" s="99"/>
      <c r="M19" s="99"/>
    </row>
    <row r="20" spans="8:13" ht="11.25">
      <c r="H20" s="99"/>
      <c r="I20" s="99"/>
      <c r="J20" s="99"/>
      <c r="K20" s="99"/>
      <c r="L20" s="99"/>
      <c r="M20" s="99"/>
    </row>
    <row r="21" spans="8:13" ht="11.25">
      <c r="H21" s="99"/>
      <c r="I21" s="99"/>
      <c r="J21" s="99"/>
      <c r="K21" s="99"/>
      <c r="L21" s="99"/>
      <c r="M21" s="99"/>
    </row>
    <row r="22" spans="8:13" ht="11.25">
      <c r="H22" s="99"/>
      <c r="I22" s="99"/>
      <c r="J22" s="99"/>
      <c r="K22" s="99"/>
      <c r="L22" s="99"/>
      <c r="M22" s="99"/>
    </row>
    <row r="23" spans="8:13" ht="11.25">
      <c r="H23" s="99"/>
      <c r="I23" s="99"/>
      <c r="J23" s="99"/>
      <c r="K23" s="99"/>
      <c r="L23" s="99"/>
      <c r="M23" s="99"/>
    </row>
    <row r="24" spans="8:13" ht="11.25">
      <c r="H24" s="99"/>
      <c r="I24" s="99"/>
      <c r="J24" s="99"/>
      <c r="K24" s="99"/>
      <c r="L24" s="99"/>
      <c r="M24" s="99"/>
    </row>
    <row r="25" spans="8:13" ht="11.25">
      <c r="H25" s="99"/>
      <c r="I25" s="99"/>
      <c r="J25" s="99"/>
      <c r="K25" s="99"/>
      <c r="L25" s="99"/>
      <c r="M25" s="99"/>
    </row>
    <row r="26" spans="8:13" ht="11.25">
      <c r="H26" s="99"/>
      <c r="I26" s="99"/>
      <c r="J26" s="99"/>
      <c r="K26" s="99"/>
      <c r="L26" s="99"/>
      <c r="M26" s="99"/>
    </row>
    <row r="27" spans="8:13" ht="11.25">
      <c r="H27" s="99"/>
      <c r="I27" s="99"/>
      <c r="J27" s="99"/>
      <c r="K27" s="99"/>
      <c r="L27" s="99"/>
      <c r="M27" s="99"/>
    </row>
    <row r="28" spans="8:13" ht="11.25">
      <c r="H28" s="99"/>
      <c r="I28" s="99"/>
      <c r="J28" s="99"/>
      <c r="K28" s="99"/>
      <c r="L28" s="99"/>
      <c r="M28" s="99"/>
    </row>
    <row r="29" spans="8:13" ht="11.25">
      <c r="H29" s="99"/>
      <c r="I29" s="99"/>
      <c r="J29" s="99"/>
      <c r="K29" s="99"/>
      <c r="L29" s="99"/>
      <c r="M29" s="99"/>
    </row>
    <row r="30" spans="1:13" ht="11.25">
      <c r="A30" s="319"/>
      <c r="H30" s="99"/>
      <c r="I30" s="99"/>
      <c r="J30" s="99"/>
      <c r="K30" s="99"/>
      <c r="L30" s="99"/>
      <c r="M30" s="99"/>
    </row>
    <row r="32" spans="1:2" ht="11.25">
      <c r="A32" s="2" t="s">
        <v>255</v>
      </c>
      <c r="B32" s="2" t="s">
        <v>256</v>
      </c>
    </row>
    <row r="35" spans="1:8" ht="11.25">
      <c r="A35" s="838" t="s">
        <v>239</v>
      </c>
      <c r="B35" s="849"/>
      <c r="C35" s="849"/>
      <c r="D35" s="849"/>
      <c r="E35" s="849"/>
      <c r="F35" s="849"/>
      <c r="G35" s="849"/>
      <c r="H35" s="849"/>
    </row>
    <row r="36" spans="1:8" ht="11.25">
      <c r="A36" s="849"/>
      <c r="B36" s="849"/>
      <c r="C36" s="849"/>
      <c r="D36" s="849"/>
      <c r="E36" s="849"/>
      <c r="F36" s="849"/>
      <c r="G36" s="849"/>
      <c r="H36" s="849"/>
    </row>
    <row r="37" spans="1:8" ht="11.25">
      <c r="A37" s="843"/>
      <c r="B37" s="843"/>
      <c r="C37" s="843"/>
      <c r="D37" s="843"/>
      <c r="E37" s="843"/>
      <c r="F37" s="843"/>
      <c r="G37" s="843"/>
      <c r="H37" s="843"/>
    </row>
  </sheetData>
  <mergeCells count="4">
    <mergeCell ref="A35:H37"/>
    <mergeCell ref="E4:G4"/>
    <mergeCell ref="B4:D4"/>
    <mergeCell ref="H4:J4"/>
  </mergeCells>
  <printOptions/>
  <pageMargins left="0.75" right="0.75" top="1" bottom="1" header="0.5" footer="0.5"/>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H41"/>
  <sheetViews>
    <sheetView workbookViewId="0" topLeftCell="A1">
      <selection activeCell="A1" sqref="A1"/>
    </sheetView>
  </sheetViews>
  <sheetFormatPr defaultColWidth="9.140625" defaultRowHeight="12.75"/>
  <cols>
    <col min="1" max="1" width="14.57421875" style="78" customWidth="1"/>
    <col min="2" max="2" width="9.57421875" style="78" customWidth="1"/>
    <col min="3" max="3" width="7.57421875" style="78" customWidth="1"/>
    <col min="4" max="4" width="9.00390625" style="78" customWidth="1"/>
    <col min="5" max="16384" width="8.00390625" style="78" customWidth="1"/>
  </cols>
  <sheetData>
    <row r="1" spans="1:3" ht="11.25">
      <c r="A1" s="348">
        <v>1.5</v>
      </c>
      <c r="B1" s="77" t="s">
        <v>221</v>
      </c>
      <c r="C1" s="77"/>
    </row>
    <row r="2" spans="1:3" ht="11.25">
      <c r="A2" s="707"/>
      <c r="B2" s="77"/>
      <c r="C2" s="77"/>
    </row>
    <row r="3" spans="1:4" ht="11.25">
      <c r="A3" s="25"/>
      <c r="B3" s="25"/>
      <c r="C3" s="25"/>
      <c r="D3" s="438" t="s">
        <v>555</v>
      </c>
    </row>
    <row r="4" spans="1:4" ht="11.25">
      <c r="A4" s="40" t="s">
        <v>548</v>
      </c>
      <c r="B4" s="40">
        <v>2004</v>
      </c>
      <c r="C4" s="40">
        <v>2005</v>
      </c>
      <c r="D4" s="524">
        <v>2006</v>
      </c>
    </row>
    <row r="5" spans="1:4" ht="11.25">
      <c r="A5" s="20" t="s">
        <v>541</v>
      </c>
      <c r="B5" s="425">
        <v>5.1</v>
      </c>
      <c r="C5" s="425">
        <v>4.4</v>
      </c>
      <c r="D5" s="425">
        <v>4</v>
      </c>
    </row>
    <row r="6" spans="1:4" ht="11.25">
      <c r="A6" s="20" t="s">
        <v>431</v>
      </c>
      <c r="B6" s="425">
        <v>6.4</v>
      </c>
      <c r="C6" s="425">
        <v>6.2</v>
      </c>
      <c r="D6" s="425">
        <v>6.6</v>
      </c>
    </row>
    <row r="7" spans="1:4" ht="11.25">
      <c r="A7" s="20" t="s">
        <v>544</v>
      </c>
      <c r="B7" s="425">
        <v>14.5</v>
      </c>
      <c r="C7" s="425">
        <v>12.5</v>
      </c>
      <c r="D7" s="425">
        <v>10.6</v>
      </c>
    </row>
    <row r="8" spans="1:4" ht="11.25">
      <c r="A8" s="20" t="s">
        <v>453</v>
      </c>
      <c r="B8" s="425">
        <v>18.8</v>
      </c>
      <c r="C8" s="425">
        <v>15.8</v>
      </c>
      <c r="D8" s="425">
        <v>12.4</v>
      </c>
    </row>
    <row r="9" spans="1:4" ht="11.25">
      <c r="A9" s="20" t="s">
        <v>543</v>
      </c>
      <c r="B9" s="425">
        <v>19.4</v>
      </c>
      <c r="C9" s="425">
        <v>18.6</v>
      </c>
      <c r="D9" s="425">
        <v>18.2</v>
      </c>
    </row>
    <row r="10" spans="1:4" ht="11.25">
      <c r="A10" s="20" t="s">
        <v>452</v>
      </c>
      <c r="B10" s="425">
        <v>37.9</v>
      </c>
      <c r="C10" s="425">
        <v>29.2</v>
      </c>
      <c r="D10" s="425">
        <v>22.8</v>
      </c>
    </row>
    <row r="11" spans="1:4" ht="11.25">
      <c r="A11" s="21" t="s">
        <v>552</v>
      </c>
      <c r="B11" s="426">
        <v>29.5</v>
      </c>
      <c r="C11" s="426">
        <v>27.4</v>
      </c>
      <c r="D11" s="426">
        <v>25.1</v>
      </c>
    </row>
    <row r="12" spans="1:4" ht="11.25">
      <c r="A12" s="20" t="s">
        <v>547</v>
      </c>
      <c r="B12" s="425">
        <v>27.6</v>
      </c>
      <c r="C12" s="425">
        <v>27.4</v>
      </c>
      <c r="D12" s="425">
        <v>27.1</v>
      </c>
    </row>
    <row r="13" spans="1:4" ht="11.25">
      <c r="A13" s="21" t="s">
        <v>553</v>
      </c>
      <c r="B13" s="426">
        <v>34.5</v>
      </c>
      <c r="C13" s="426">
        <v>32.2</v>
      </c>
      <c r="D13" s="426">
        <v>29.1</v>
      </c>
    </row>
    <row r="14" spans="1:4" ht="11.25">
      <c r="A14" s="20" t="s">
        <v>540</v>
      </c>
      <c r="B14" s="425">
        <v>30.4</v>
      </c>
      <c r="C14" s="425">
        <v>30.2</v>
      </c>
      <c r="D14" s="425">
        <v>30.1</v>
      </c>
    </row>
    <row r="15" spans="1:4" ht="11.25">
      <c r="A15" s="20" t="s">
        <v>425</v>
      </c>
      <c r="B15" s="425">
        <v>44</v>
      </c>
      <c r="C15" s="425">
        <v>36.3</v>
      </c>
      <c r="D15" s="425">
        <v>30.3</v>
      </c>
    </row>
    <row r="16" spans="1:4" ht="11.25">
      <c r="A16" s="20" t="s">
        <v>454</v>
      </c>
      <c r="B16" s="425">
        <v>41.4</v>
      </c>
      <c r="C16" s="425">
        <v>34.2</v>
      </c>
      <c r="D16" s="425">
        <v>30.4</v>
      </c>
    </row>
    <row r="17" spans="1:4" ht="11.25">
      <c r="A17" s="20" t="s">
        <v>531</v>
      </c>
      <c r="B17" s="425">
        <v>44.1</v>
      </c>
      <c r="C17" s="425">
        <v>41.4</v>
      </c>
      <c r="D17" s="425">
        <v>39.2</v>
      </c>
    </row>
    <row r="18" spans="1:4" ht="11.25">
      <c r="A18" s="20" t="s">
        <v>428</v>
      </c>
      <c r="B18" s="425">
        <v>46.2</v>
      </c>
      <c r="C18" s="425">
        <v>43</v>
      </c>
      <c r="D18" s="425">
        <v>39.7</v>
      </c>
    </row>
    <row r="19" spans="1:4" ht="11.25">
      <c r="A19" s="20" t="s">
        <v>533</v>
      </c>
      <c r="B19" s="425">
        <v>40.4</v>
      </c>
      <c r="C19" s="425">
        <v>42.1</v>
      </c>
      <c r="D19" s="425">
        <v>43.2</v>
      </c>
    </row>
    <row r="20" spans="1:4" ht="11.25">
      <c r="A20" s="20" t="s">
        <v>532</v>
      </c>
      <c r="B20" s="425">
        <v>52.4</v>
      </c>
      <c r="C20" s="425">
        <v>52.2</v>
      </c>
      <c r="D20" s="425">
        <v>47</v>
      </c>
    </row>
    <row r="21" spans="1:4" ht="11.25">
      <c r="A21" s="20" t="s">
        <v>546</v>
      </c>
      <c r="B21" s="425">
        <v>45.7</v>
      </c>
      <c r="C21" s="425">
        <v>47.1</v>
      </c>
      <c r="D21" s="425">
        <v>47.6</v>
      </c>
    </row>
    <row r="22" spans="1:4" ht="11.25">
      <c r="A22" s="20" t="s">
        <v>437</v>
      </c>
      <c r="B22" s="425">
        <v>52.4</v>
      </c>
      <c r="C22" s="425">
        <v>52.3</v>
      </c>
      <c r="D22" s="425">
        <v>47.9</v>
      </c>
    </row>
    <row r="23" spans="1:4" ht="11.25">
      <c r="A23" s="21" t="s">
        <v>30</v>
      </c>
      <c r="B23" s="426">
        <v>62.1</v>
      </c>
      <c r="C23" s="426">
        <v>62.7</v>
      </c>
      <c r="D23" s="426">
        <v>61.4</v>
      </c>
    </row>
    <row r="24" spans="1:4" ht="11.25">
      <c r="A24" s="20" t="s">
        <v>529</v>
      </c>
      <c r="B24" s="425">
        <v>63.8</v>
      </c>
      <c r="C24" s="425">
        <v>63.4</v>
      </c>
      <c r="D24" s="425">
        <v>61.7</v>
      </c>
    </row>
    <row r="25" spans="1:4" ht="11.25">
      <c r="A25" s="20" t="s">
        <v>429</v>
      </c>
      <c r="B25" s="425">
        <v>64.9</v>
      </c>
      <c r="C25" s="425">
        <v>66.7</v>
      </c>
      <c r="D25" s="425">
        <v>64.2</v>
      </c>
    </row>
    <row r="26" spans="1:4" ht="11.25">
      <c r="A26" s="20" t="s">
        <v>545</v>
      </c>
      <c r="B26" s="425">
        <v>72.7</v>
      </c>
      <c r="C26" s="425">
        <v>70.8</v>
      </c>
      <c r="D26" s="425">
        <v>64.7</v>
      </c>
    </row>
    <row r="27" spans="1:4" ht="11.25">
      <c r="A27" s="20" t="s">
        <v>530</v>
      </c>
      <c r="B27" s="425">
        <v>58.3</v>
      </c>
      <c r="C27" s="425">
        <v>63.7</v>
      </c>
      <c r="D27" s="425">
        <v>64.8</v>
      </c>
    </row>
    <row r="28" spans="1:4" ht="11.25">
      <c r="A28" s="20" t="s">
        <v>534</v>
      </c>
      <c r="B28" s="425">
        <v>70.2</v>
      </c>
      <c r="C28" s="425">
        <v>69.1</v>
      </c>
      <c r="D28" s="425">
        <v>65.2</v>
      </c>
    </row>
    <row r="29" spans="1:4" ht="11.25">
      <c r="A29" s="20" t="s">
        <v>542</v>
      </c>
      <c r="B29" s="425">
        <v>59.4</v>
      </c>
      <c r="C29" s="425">
        <v>61.6</v>
      </c>
      <c r="D29" s="425">
        <v>65.6</v>
      </c>
    </row>
    <row r="30" spans="1:4" ht="11.25">
      <c r="A30" s="20" t="s">
        <v>459</v>
      </c>
      <c r="B30" s="425">
        <v>65.6</v>
      </c>
      <c r="C30" s="425">
        <v>67.8</v>
      </c>
      <c r="D30" s="425">
        <v>67.5</v>
      </c>
    </row>
    <row r="31" spans="1:4" ht="11.25">
      <c r="A31" s="21" t="s">
        <v>274</v>
      </c>
      <c r="B31" s="426">
        <v>69.6</v>
      </c>
      <c r="C31" s="426">
        <v>70.3</v>
      </c>
      <c r="D31" s="426">
        <v>68.6</v>
      </c>
    </row>
    <row r="32" spans="1:4" ht="11.25">
      <c r="A32" s="20" t="s">
        <v>424</v>
      </c>
      <c r="B32" s="425">
        <v>94.2</v>
      </c>
      <c r="C32" s="425">
        <v>92.2</v>
      </c>
      <c r="D32" s="425">
        <v>88.2</v>
      </c>
    </row>
    <row r="33" spans="1:4" ht="11.25">
      <c r="A33" s="20" t="s">
        <v>427</v>
      </c>
      <c r="B33" s="425">
        <v>98.6</v>
      </c>
      <c r="C33" s="425">
        <v>98</v>
      </c>
      <c r="D33" s="425">
        <v>95.3</v>
      </c>
    </row>
    <row r="34" spans="1:4" ht="11.25">
      <c r="A34" s="20" t="s">
        <v>430</v>
      </c>
      <c r="B34" s="425">
        <v>103.8</v>
      </c>
      <c r="C34" s="425">
        <v>106.2</v>
      </c>
      <c r="D34" s="425">
        <v>106.8</v>
      </c>
    </row>
    <row r="35" spans="1:4" ht="11.25">
      <c r="A35" s="20"/>
      <c r="B35" s="425"/>
      <c r="C35" s="425"/>
      <c r="D35" s="425"/>
    </row>
    <row r="36" spans="1:4" ht="11.25">
      <c r="A36" s="822" t="s">
        <v>451</v>
      </c>
      <c r="B36" s="428">
        <v>45.6</v>
      </c>
      <c r="C36" s="428">
        <v>43.8</v>
      </c>
      <c r="D36" s="428">
        <v>48.9</v>
      </c>
    </row>
    <row r="37" spans="1:4" ht="11.25">
      <c r="A37" s="20" t="s">
        <v>33</v>
      </c>
      <c r="B37" s="425">
        <v>43.7</v>
      </c>
      <c r="C37" s="425">
        <v>44.2</v>
      </c>
      <c r="D37" s="425" t="s">
        <v>483</v>
      </c>
    </row>
    <row r="38" spans="1:4" ht="11.25">
      <c r="A38" s="22" t="s">
        <v>31</v>
      </c>
      <c r="B38" s="448">
        <v>76.9</v>
      </c>
      <c r="C38" s="448">
        <v>69.6</v>
      </c>
      <c r="D38" s="448" t="s">
        <v>483</v>
      </c>
    </row>
    <row r="39" spans="1:4" ht="11.25">
      <c r="A39" s="2"/>
      <c r="B39" s="2"/>
      <c r="C39" s="2"/>
      <c r="D39" s="4" t="s">
        <v>449</v>
      </c>
    </row>
    <row r="40" spans="2:8" ht="11.25">
      <c r="B40" s="2"/>
      <c r="C40" s="2"/>
      <c r="D40" s="2"/>
      <c r="F40" s="2"/>
      <c r="H40" s="2"/>
    </row>
    <row r="41" spans="1:3" ht="11.25">
      <c r="A41" s="67"/>
      <c r="B41" s="131"/>
      <c r="C41" s="131"/>
    </row>
  </sheetData>
  <printOptions/>
  <pageMargins left="0.7480314960629921" right="0.7480314960629921" top="0.984251968503937" bottom="0.984251968503937" header="0.5118110236220472" footer="0.5118110236220472"/>
  <pageSetup horizontalDpi="600" verticalDpi="600" orientation="landscape" paperSize="9" scale="81" r:id="rId1"/>
  <headerFooter alignWithMargins="0">
    <oddHeader>&amp;L&amp;F
&amp;A</oddHeader>
  </headerFooter>
</worksheet>
</file>

<file path=xl/worksheets/sheet50.xml><?xml version="1.0" encoding="utf-8"?>
<worksheet xmlns="http://schemas.openxmlformats.org/spreadsheetml/2006/main" xmlns:r="http://schemas.openxmlformats.org/officeDocument/2006/relationships">
  <dimension ref="A1:J13"/>
  <sheetViews>
    <sheetView workbookViewId="0" topLeftCell="A1">
      <selection activeCell="A1" sqref="A1"/>
    </sheetView>
  </sheetViews>
  <sheetFormatPr defaultColWidth="9.140625" defaultRowHeight="12.75"/>
  <sheetData>
    <row r="1" spans="1:4" ht="12.75">
      <c r="A1" s="100">
        <v>4.6</v>
      </c>
      <c r="B1" s="1" t="s">
        <v>257</v>
      </c>
      <c r="C1" s="2"/>
      <c r="D1" s="2"/>
    </row>
    <row r="2" spans="1:4" ht="12.75">
      <c r="A2" s="24"/>
      <c r="B2" s="2"/>
      <c r="C2" s="323"/>
      <c r="D2" s="2"/>
    </row>
    <row r="3" spans="1:10" ht="12.75">
      <c r="A3" s="2"/>
      <c r="E3" s="2"/>
      <c r="F3" s="2"/>
      <c r="G3" s="4"/>
      <c r="H3" s="2"/>
      <c r="I3" s="2"/>
      <c r="J3" s="4" t="s">
        <v>357</v>
      </c>
    </row>
    <row r="4" spans="1:10" ht="12.75">
      <c r="A4" s="269"/>
      <c r="B4" s="851">
        <v>2004</v>
      </c>
      <c r="C4" s="851"/>
      <c r="D4" s="851"/>
      <c r="E4" s="850" t="s">
        <v>692</v>
      </c>
      <c r="F4" s="850"/>
      <c r="G4" s="850"/>
      <c r="H4" s="850" t="s">
        <v>254</v>
      </c>
      <c r="I4" s="850"/>
      <c r="J4" s="850"/>
    </row>
    <row r="5" spans="1:10" ht="12.75">
      <c r="A5" s="40" t="s">
        <v>571</v>
      </c>
      <c r="B5" s="201" t="s">
        <v>650</v>
      </c>
      <c r="C5" s="201" t="s">
        <v>649</v>
      </c>
      <c r="D5" s="201" t="s">
        <v>362</v>
      </c>
      <c r="E5" s="201" t="s">
        <v>650</v>
      </c>
      <c r="F5" s="201" t="s">
        <v>649</v>
      </c>
      <c r="G5" s="201" t="s">
        <v>362</v>
      </c>
      <c r="H5" s="201" t="s">
        <v>650</v>
      </c>
      <c r="I5" s="201" t="s">
        <v>649</v>
      </c>
      <c r="J5" s="201" t="s">
        <v>362</v>
      </c>
    </row>
    <row r="6" spans="1:10" ht="12.75">
      <c r="A6" s="20" t="s">
        <v>354</v>
      </c>
      <c r="B6" s="406">
        <v>8.2</v>
      </c>
      <c r="C6" s="406">
        <v>11</v>
      </c>
      <c r="D6" s="406">
        <v>9.5</v>
      </c>
      <c r="E6" s="425">
        <v>10</v>
      </c>
      <c r="F6" s="425">
        <v>10.5</v>
      </c>
      <c r="G6" s="425">
        <v>10.2</v>
      </c>
      <c r="H6" s="642">
        <v>11.2</v>
      </c>
      <c r="I6" s="642">
        <v>11.1</v>
      </c>
      <c r="J6" s="642">
        <v>11.1</v>
      </c>
    </row>
    <row r="7" spans="1:10" ht="12.75">
      <c r="A7" s="20" t="s">
        <v>355</v>
      </c>
      <c r="B7" s="406">
        <v>5.9</v>
      </c>
      <c r="C7" s="406">
        <v>7.1</v>
      </c>
      <c r="D7" s="406">
        <v>6.5</v>
      </c>
      <c r="E7" s="425">
        <v>5.8</v>
      </c>
      <c r="F7" s="425">
        <v>7.3</v>
      </c>
      <c r="G7" s="425">
        <v>6.5</v>
      </c>
      <c r="H7" s="642">
        <v>6.2</v>
      </c>
      <c r="I7" s="642">
        <v>6.7</v>
      </c>
      <c r="J7" s="642">
        <v>6.5</v>
      </c>
    </row>
    <row r="8" spans="1:10" ht="12.75">
      <c r="A8" s="20" t="s">
        <v>568</v>
      </c>
      <c r="B8" s="406">
        <v>3.8</v>
      </c>
      <c r="C8" s="406">
        <v>3</v>
      </c>
      <c r="D8" s="406">
        <v>3.3</v>
      </c>
      <c r="E8" s="425">
        <v>3.6</v>
      </c>
      <c r="F8" s="425">
        <v>3.8</v>
      </c>
      <c r="G8" s="425">
        <v>3.7</v>
      </c>
      <c r="H8" s="643">
        <v>2.4</v>
      </c>
      <c r="I8" s="642">
        <v>1.9</v>
      </c>
      <c r="J8" s="642">
        <v>2.1</v>
      </c>
    </row>
    <row r="9" spans="1:10" ht="12.75">
      <c r="A9" s="40" t="s">
        <v>593</v>
      </c>
      <c r="B9" s="462">
        <v>6.2</v>
      </c>
      <c r="C9" s="462">
        <v>7.4</v>
      </c>
      <c r="D9" s="462">
        <v>6.8</v>
      </c>
      <c r="E9" s="463">
        <v>6.4</v>
      </c>
      <c r="F9" s="463">
        <v>7.5</v>
      </c>
      <c r="G9" s="463">
        <v>7</v>
      </c>
      <c r="H9" s="644">
        <v>6.9</v>
      </c>
      <c r="I9" s="644">
        <v>7</v>
      </c>
      <c r="J9" s="644">
        <v>6.9</v>
      </c>
    </row>
    <row r="10" spans="7:10" ht="12.75">
      <c r="G10" s="4"/>
      <c r="J10" s="4" t="s">
        <v>514</v>
      </c>
    </row>
    <row r="12" ht="12.75">
      <c r="A12" s="33" t="s">
        <v>239</v>
      </c>
    </row>
    <row r="13" ht="12.75">
      <c r="A13" s="33" t="s">
        <v>39</v>
      </c>
    </row>
  </sheetData>
  <mergeCells count="3">
    <mergeCell ref="H4:J4"/>
    <mergeCell ref="E4:G4"/>
    <mergeCell ref="B4:D4"/>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2" customWidth="1"/>
    <col min="2" max="2" width="10.28125" style="2" customWidth="1"/>
    <col min="3" max="16384" width="9.140625" style="2" customWidth="1"/>
  </cols>
  <sheetData>
    <row r="1" spans="1:9" ht="11.25">
      <c r="A1" s="100">
        <v>4.7</v>
      </c>
      <c r="B1" s="1" t="s">
        <v>215</v>
      </c>
      <c r="I1" s="252"/>
    </row>
    <row r="2" ht="11.25">
      <c r="A2" s="24"/>
    </row>
    <row r="21" spans="6:8" ht="11.25">
      <c r="F21" s="252"/>
      <c r="H21" s="4" t="s">
        <v>515</v>
      </c>
    </row>
    <row r="22" spans="3:5" ht="12.75" customHeight="1">
      <c r="C22" s="83"/>
      <c r="D22" s="83"/>
      <c r="E22" s="83"/>
    </row>
    <row r="23" spans="1:5" ht="11.25" customHeight="1">
      <c r="A23" s="786" t="s">
        <v>242</v>
      </c>
      <c r="B23" s="83"/>
      <c r="C23" s="83"/>
      <c r="D23" s="83"/>
      <c r="E23" s="83"/>
    </row>
    <row r="24" s="365" customFormat="1" ht="12" thickBot="1">
      <c r="A24" s="364" t="s">
        <v>243</v>
      </c>
    </row>
    <row r="25" ht="11.25">
      <c r="A25" s="2" t="s">
        <v>209</v>
      </c>
    </row>
    <row r="26" spans="2:3" ht="11.25">
      <c r="B26" s="385" t="s">
        <v>330</v>
      </c>
      <c r="C26" s="386" t="s">
        <v>457</v>
      </c>
    </row>
    <row r="27" spans="2:3" ht="11.25">
      <c r="B27" s="20" t="s">
        <v>331</v>
      </c>
      <c r="C27" s="428">
        <v>1.6</v>
      </c>
    </row>
    <row r="28" spans="2:3" ht="11.25">
      <c r="B28" s="20" t="s">
        <v>334</v>
      </c>
      <c r="C28" s="428">
        <v>2.5</v>
      </c>
    </row>
    <row r="29" spans="2:3" ht="11.25">
      <c r="B29" s="20" t="s">
        <v>333</v>
      </c>
      <c r="C29" s="428">
        <v>9.2</v>
      </c>
    </row>
    <row r="30" spans="2:3" ht="11.25">
      <c r="B30" s="20" t="s">
        <v>332</v>
      </c>
      <c r="C30" s="428">
        <v>10.2</v>
      </c>
    </row>
    <row r="31" spans="2:3" ht="11.25">
      <c r="B31" s="58" t="s">
        <v>570</v>
      </c>
      <c r="C31" s="447">
        <v>16</v>
      </c>
    </row>
    <row r="32" spans="2:3" ht="11.25">
      <c r="B32" s="20" t="s">
        <v>335</v>
      </c>
      <c r="C32" s="406">
        <v>20</v>
      </c>
    </row>
    <row r="33" spans="2:3" ht="11.25">
      <c r="B33" s="22" t="s">
        <v>569</v>
      </c>
      <c r="C33" s="439">
        <v>22.8</v>
      </c>
    </row>
    <row r="34" ht="11.25">
      <c r="C34" s="4" t="s">
        <v>693</v>
      </c>
    </row>
    <row r="35" s="365" customFormat="1" ht="12" thickBot="1"/>
  </sheetData>
  <printOptions/>
  <pageMargins left="0.75" right="0.75" top="1" bottom="1" header="0.5" footer="0.5"/>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1" width="9.140625" style="2" customWidth="1"/>
    <col min="2" max="2" width="11.28125" style="2" customWidth="1"/>
    <col min="3" max="3" width="7.421875" style="2" customWidth="1"/>
    <col min="4" max="4" width="8.140625" style="2" customWidth="1"/>
    <col min="5" max="5" width="4.57421875" style="2" customWidth="1"/>
    <col min="6" max="6" width="7.8515625" style="2" customWidth="1"/>
    <col min="7" max="7" width="4.421875" style="2" customWidth="1"/>
    <col min="8" max="8" width="7.57421875" style="2" customWidth="1"/>
    <col min="9" max="9" width="5.00390625" style="2" customWidth="1"/>
    <col min="10" max="10" width="8.00390625" style="2" customWidth="1"/>
    <col min="11" max="11" width="5.57421875" style="2" customWidth="1"/>
    <col min="12" max="13" width="9.140625" style="2" customWidth="1"/>
    <col min="14" max="14" width="3.8515625" style="2" customWidth="1"/>
    <col min="15" max="15" width="3.28125" style="2" customWidth="1"/>
    <col min="16" max="16384" width="9.140625" style="2" customWidth="1"/>
  </cols>
  <sheetData>
    <row r="1" spans="1:2" ht="11.25">
      <c r="A1" s="100">
        <v>4.8</v>
      </c>
      <c r="B1" s="1" t="s">
        <v>537</v>
      </c>
    </row>
    <row r="2" ht="11.25">
      <c r="A2" s="24"/>
    </row>
    <row r="20" ht="11.25">
      <c r="K20" s="4" t="s">
        <v>520</v>
      </c>
    </row>
    <row r="21" spans="2:9" ht="11.25">
      <c r="B21" s="24"/>
      <c r="I21" s="24"/>
    </row>
    <row r="22" ht="11.25">
      <c r="A22" s="33" t="s">
        <v>538</v>
      </c>
    </row>
    <row r="23" s="25" customFormat="1" ht="11.25">
      <c r="A23" s="25" t="s">
        <v>244</v>
      </c>
    </row>
    <row r="24" spans="1:11" ht="11.25">
      <c r="A24" s="2" t="s">
        <v>674</v>
      </c>
      <c r="B24" s="2">
        <v>2006</v>
      </c>
      <c r="C24" s="2">
        <v>2005</v>
      </c>
      <c r="D24" s="2">
        <v>2004</v>
      </c>
      <c r="E24" s="2">
        <v>2003</v>
      </c>
      <c r="F24" s="2">
        <v>2002</v>
      </c>
      <c r="G24" s="2">
        <v>2001</v>
      </c>
      <c r="H24" s="2">
        <v>2000</v>
      </c>
      <c r="I24" s="2">
        <v>1999</v>
      </c>
      <c r="J24" s="2">
        <v>1998</v>
      </c>
      <c r="K24" s="2">
        <v>1997</v>
      </c>
    </row>
    <row r="25" spans="1:11" ht="11.25">
      <c r="A25" s="2" t="s">
        <v>30</v>
      </c>
      <c r="B25" s="2">
        <v>15</v>
      </c>
      <c r="C25" s="2">
        <v>15</v>
      </c>
      <c r="D25" s="2">
        <v>15</v>
      </c>
      <c r="E25" s="2">
        <v>15</v>
      </c>
      <c r="F25" s="2">
        <v>16</v>
      </c>
      <c r="G25" s="2">
        <v>16</v>
      </c>
      <c r="H25" s="2">
        <v>16</v>
      </c>
      <c r="I25" s="2">
        <v>16</v>
      </c>
      <c r="J25" s="2">
        <v>17</v>
      </c>
      <c r="K25" s="2">
        <v>16</v>
      </c>
    </row>
    <row r="26" spans="1:11" ht="11.25">
      <c r="A26" s="2" t="s">
        <v>628</v>
      </c>
      <c r="B26" s="2">
        <v>9</v>
      </c>
      <c r="C26" s="2">
        <v>9</v>
      </c>
      <c r="D26" s="2">
        <v>11</v>
      </c>
      <c r="E26" s="2">
        <v>14</v>
      </c>
      <c r="F26" s="2" t="s">
        <v>483</v>
      </c>
      <c r="G26" s="2">
        <v>17</v>
      </c>
      <c r="H26" s="2">
        <v>19</v>
      </c>
      <c r="I26" s="2">
        <v>22</v>
      </c>
      <c r="J26" s="2">
        <v>20</v>
      </c>
      <c r="K26" s="2">
        <v>19</v>
      </c>
    </row>
    <row r="27" ht="7.5" customHeight="1"/>
    <row r="28" spans="1:8" ht="11.25">
      <c r="A28" s="1" t="s">
        <v>336</v>
      </c>
      <c r="B28" s="100" t="s">
        <v>189</v>
      </c>
      <c r="C28" s="1" t="s">
        <v>337</v>
      </c>
      <c r="D28" s="1" t="s">
        <v>338</v>
      </c>
      <c r="E28" s="1" t="s">
        <v>457</v>
      </c>
      <c r="F28" s="1" t="s">
        <v>339</v>
      </c>
      <c r="G28" s="1" t="s">
        <v>340</v>
      </c>
      <c r="H28" s="1" t="s">
        <v>337</v>
      </c>
    </row>
    <row r="29" spans="1:11" ht="11.25">
      <c r="A29" s="2" t="s">
        <v>30</v>
      </c>
      <c r="B29" s="2">
        <v>85</v>
      </c>
      <c r="C29" s="2">
        <v>85</v>
      </c>
      <c r="D29" s="2">
        <f aca="true" t="shared" si="0" ref="D29:K29">100-D25</f>
        <v>85</v>
      </c>
      <c r="E29" s="2">
        <f t="shared" si="0"/>
        <v>85</v>
      </c>
      <c r="F29" s="2">
        <f t="shared" si="0"/>
        <v>84</v>
      </c>
      <c r="G29" s="2">
        <f t="shared" si="0"/>
        <v>84</v>
      </c>
      <c r="H29" s="2">
        <f t="shared" si="0"/>
        <v>84</v>
      </c>
      <c r="I29" s="2">
        <f t="shared" si="0"/>
        <v>84</v>
      </c>
      <c r="J29" s="2">
        <f t="shared" si="0"/>
        <v>83</v>
      </c>
      <c r="K29" s="2">
        <f t="shared" si="0"/>
        <v>84</v>
      </c>
    </row>
    <row r="30" spans="1:11" ht="11.25">
      <c r="A30" s="2" t="s">
        <v>628</v>
      </c>
      <c r="B30" s="2">
        <v>91</v>
      </c>
      <c r="C30" s="2">
        <v>91</v>
      </c>
      <c r="D30" s="2">
        <f>100-D26</f>
        <v>89</v>
      </c>
      <c r="E30" s="2">
        <f>100-E26</f>
        <v>86</v>
      </c>
      <c r="G30" s="2">
        <f>100-G26</f>
        <v>83</v>
      </c>
      <c r="H30" s="2">
        <f>100-H26</f>
        <v>81</v>
      </c>
      <c r="I30" s="2">
        <f>100-I26</f>
        <v>78</v>
      </c>
      <c r="J30" s="2">
        <f>100-J26</f>
        <v>80</v>
      </c>
      <c r="K30" s="2">
        <f>100-K26</f>
        <v>81</v>
      </c>
    </row>
    <row r="31" s="25" customFormat="1" ht="11.25"/>
  </sheetData>
  <printOptions/>
  <pageMargins left="0.75" right="0.75" top="1" bottom="1" header="0.5" footer="0.5"/>
  <pageSetup horizontalDpi="600" verticalDpi="600" orientation="portrait" paperSize="9" scale="75" r:id="rId2"/>
  <drawing r:id="rId1"/>
</worksheet>
</file>

<file path=xl/worksheets/sheet53.xml><?xml version="1.0" encoding="utf-8"?>
<worksheet xmlns="http://schemas.openxmlformats.org/spreadsheetml/2006/main" xmlns:r="http://schemas.openxmlformats.org/officeDocument/2006/relationships">
  <dimension ref="A1:K44"/>
  <sheetViews>
    <sheetView workbookViewId="0" topLeftCell="A1">
      <selection activeCell="A1" sqref="A1"/>
    </sheetView>
  </sheetViews>
  <sheetFormatPr defaultColWidth="9.140625" defaultRowHeight="12.75"/>
  <cols>
    <col min="1" max="1" width="15.140625" style="0" customWidth="1"/>
    <col min="2" max="2" width="9.7109375" style="2" customWidth="1"/>
    <col min="3" max="3" width="9.57421875" style="0" customWidth="1"/>
    <col min="4" max="4" width="9.8515625" style="0" customWidth="1"/>
  </cols>
  <sheetData>
    <row r="1" spans="1:4" ht="12.75">
      <c r="A1" s="349" t="s">
        <v>535</v>
      </c>
      <c r="B1" s="1" t="s">
        <v>190</v>
      </c>
      <c r="C1" s="2"/>
      <c r="D1" s="252"/>
    </row>
    <row r="2" spans="1:3" ht="12.75">
      <c r="A2" s="24"/>
      <c r="C2" s="2"/>
    </row>
    <row r="3" spans="3:10" ht="12.75">
      <c r="C3" s="2"/>
      <c r="D3" s="4" t="s">
        <v>572</v>
      </c>
      <c r="G3" s="2"/>
      <c r="H3" s="2"/>
      <c r="I3" s="2"/>
      <c r="J3" s="2"/>
    </row>
    <row r="4" spans="1:10" ht="12.75">
      <c r="A4" s="19" t="s">
        <v>548</v>
      </c>
      <c r="B4" s="19">
        <v>2004</v>
      </c>
      <c r="C4" s="19">
        <v>2005</v>
      </c>
      <c r="D4" s="35">
        <v>2006</v>
      </c>
      <c r="G4" s="2"/>
      <c r="H4" s="2"/>
      <c r="I4" s="2"/>
      <c r="J4" s="2"/>
    </row>
    <row r="5" spans="1:10" ht="12.75">
      <c r="A5" s="58" t="s">
        <v>545</v>
      </c>
      <c r="B5" s="461">
        <v>96</v>
      </c>
      <c r="C5" s="461">
        <v>96</v>
      </c>
      <c r="D5" s="461">
        <v>97</v>
      </c>
      <c r="G5" s="2"/>
      <c r="H5" s="2"/>
      <c r="I5" s="2"/>
      <c r="J5" s="2"/>
    </row>
    <row r="6" spans="1:10" ht="12.75">
      <c r="A6" s="58" t="s">
        <v>424</v>
      </c>
      <c r="B6" s="461">
        <v>94</v>
      </c>
      <c r="C6" s="461">
        <v>93</v>
      </c>
      <c r="D6" s="461">
        <v>93</v>
      </c>
      <c r="G6" s="2"/>
      <c r="H6" s="2"/>
      <c r="J6" s="2"/>
    </row>
    <row r="7" spans="1:10" ht="12.75">
      <c r="A7" s="58" t="s">
        <v>547</v>
      </c>
      <c r="B7" s="461">
        <v>92</v>
      </c>
      <c r="C7" s="461">
        <v>92</v>
      </c>
      <c r="D7" s="461">
        <v>92</v>
      </c>
      <c r="G7" s="2"/>
      <c r="H7" s="2"/>
      <c r="I7" s="2"/>
      <c r="J7" s="2"/>
    </row>
    <row r="8" spans="1:10" ht="12.75">
      <c r="A8" s="58" t="s">
        <v>530</v>
      </c>
      <c r="B8" s="550">
        <v>95</v>
      </c>
      <c r="C8" s="550">
        <v>91</v>
      </c>
      <c r="D8" s="550">
        <v>92</v>
      </c>
      <c r="G8" s="2"/>
      <c r="H8" s="2"/>
      <c r="I8" s="2"/>
      <c r="J8" s="2"/>
    </row>
    <row r="9" spans="1:10" ht="12.75">
      <c r="A9" s="84" t="s">
        <v>628</v>
      </c>
      <c r="B9" s="736">
        <v>89</v>
      </c>
      <c r="C9" s="736">
        <v>91</v>
      </c>
      <c r="D9" s="736">
        <v>91</v>
      </c>
      <c r="G9" s="2"/>
      <c r="H9" s="2"/>
      <c r="I9" s="2"/>
      <c r="J9" s="2"/>
    </row>
    <row r="10" spans="1:10" ht="12.75">
      <c r="A10" s="58" t="s">
        <v>427</v>
      </c>
      <c r="B10" s="461">
        <v>90</v>
      </c>
      <c r="C10" s="461">
        <v>91</v>
      </c>
      <c r="D10" s="461">
        <v>90</v>
      </c>
      <c r="G10" s="2"/>
      <c r="H10" s="2"/>
      <c r="I10" s="2"/>
      <c r="J10" s="2"/>
    </row>
    <row r="11" spans="1:10" ht="12.75">
      <c r="A11" s="58" t="s">
        <v>453</v>
      </c>
      <c r="B11" s="461">
        <v>86</v>
      </c>
      <c r="C11" s="461">
        <v>87</v>
      </c>
      <c r="D11" s="461">
        <v>90</v>
      </c>
      <c r="G11" s="2"/>
      <c r="H11" s="2"/>
      <c r="I11" s="2"/>
      <c r="J11" s="2"/>
    </row>
    <row r="12" spans="1:10" ht="12.75">
      <c r="A12" s="58" t="s">
        <v>429</v>
      </c>
      <c r="B12" s="461">
        <v>88</v>
      </c>
      <c r="C12" s="461">
        <v>88</v>
      </c>
      <c r="D12" s="461">
        <v>89</v>
      </c>
      <c r="G12" s="2"/>
      <c r="H12" s="2"/>
      <c r="I12" s="2"/>
      <c r="J12" s="2"/>
    </row>
    <row r="13" spans="1:10" ht="12.75">
      <c r="A13" s="58" t="s">
        <v>542</v>
      </c>
      <c r="B13" s="461">
        <v>86</v>
      </c>
      <c r="C13" s="461">
        <v>89</v>
      </c>
      <c r="D13" s="461">
        <v>89</v>
      </c>
      <c r="G13" s="2"/>
      <c r="H13" s="2"/>
      <c r="I13" s="2"/>
      <c r="J13" s="2"/>
    </row>
    <row r="14" spans="1:10" ht="12.75">
      <c r="A14" s="58" t="s">
        <v>546</v>
      </c>
      <c r="B14" s="461">
        <v>90</v>
      </c>
      <c r="C14" s="461">
        <v>90</v>
      </c>
      <c r="D14" s="461">
        <v>88</v>
      </c>
      <c r="G14" s="2"/>
      <c r="H14" s="2"/>
      <c r="I14" s="2"/>
      <c r="J14" s="2"/>
    </row>
    <row r="15" spans="1:4" ht="12.75">
      <c r="A15" s="58" t="s">
        <v>428</v>
      </c>
      <c r="B15" s="461">
        <v>85</v>
      </c>
      <c r="C15" s="461">
        <v>87</v>
      </c>
      <c r="D15" s="461">
        <v>87</v>
      </c>
    </row>
    <row r="16" spans="1:4" ht="12.75">
      <c r="A16" s="58" t="s">
        <v>452</v>
      </c>
      <c r="B16" s="461">
        <v>84</v>
      </c>
      <c r="C16" s="461">
        <v>85</v>
      </c>
      <c r="D16" s="461">
        <v>86</v>
      </c>
    </row>
    <row r="17" spans="1:4" ht="12.75">
      <c r="A17" s="58" t="s">
        <v>431</v>
      </c>
      <c r="B17" s="461">
        <v>86</v>
      </c>
      <c r="C17" s="461">
        <v>86</v>
      </c>
      <c r="D17" s="461">
        <v>86</v>
      </c>
    </row>
    <row r="18" spans="1:10" ht="12.75">
      <c r="A18" s="84" t="s">
        <v>30</v>
      </c>
      <c r="B18" s="738">
        <v>85</v>
      </c>
      <c r="C18" s="738">
        <v>85</v>
      </c>
      <c r="D18" s="1">
        <v>85</v>
      </c>
      <c r="G18" s="2"/>
      <c r="H18" s="2"/>
      <c r="I18" s="2"/>
      <c r="J18" s="2"/>
    </row>
    <row r="19" spans="1:10" ht="12.75">
      <c r="A19" s="58" t="s">
        <v>544</v>
      </c>
      <c r="B19" s="461">
        <v>86</v>
      </c>
      <c r="C19" s="461">
        <v>84</v>
      </c>
      <c r="D19" s="461">
        <v>84</v>
      </c>
      <c r="G19" s="2"/>
      <c r="H19" s="2"/>
      <c r="I19" s="2"/>
      <c r="J19" s="2"/>
    </row>
    <row r="20" spans="1:10" ht="12.75">
      <c r="A20" s="58" t="s">
        <v>532</v>
      </c>
      <c r="B20" s="461">
        <v>83</v>
      </c>
      <c r="C20" s="461">
        <v>84</v>
      </c>
      <c r="D20" s="461">
        <v>84</v>
      </c>
      <c r="G20" s="2"/>
      <c r="H20" s="2"/>
      <c r="I20" s="2"/>
      <c r="J20" s="2"/>
    </row>
    <row r="21" spans="1:10" ht="12.75">
      <c r="A21" s="58" t="s">
        <v>543</v>
      </c>
      <c r="B21" s="550">
        <v>84</v>
      </c>
      <c r="C21" s="550">
        <v>85</v>
      </c>
      <c r="D21" s="550">
        <v>84</v>
      </c>
      <c r="G21" s="2"/>
      <c r="H21" s="2"/>
      <c r="I21" s="2"/>
      <c r="J21" s="2"/>
    </row>
    <row r="22" spans="1:10" ht="12.75">
      <c r="A22" s="58" t="s">
        <v>425</v>
      </c>
      <c r="B22" s="461">
        <v>83</v>
      </c>
      <c r="C22" s="461">
        <v>82</v>
      </c>
      <c r="D22" s="461">
        <v>83</v>
      </c>
      <c r="G22" s="2"/>
      <c r="H22" s="2"/>
      <c r="I22" s="2"/>
      <c r="J22" s="2"/>
    </row>
    <row r="23" spans="1:10" ht="12.75">
      <c r="A23" s="58" t="s">
        <v>540</v>
      </c>
      <c r="B23" s="461">
        <v>81</v>
      </c>
      <c r="C23" s="461">
        <v>81</v>
      </c>
      <c r="D23" s="461">
        <v>82</v>
      </c>
      <c r="G23" s="2"/>
      <c r="H23" s="2"/>
      <c r="I23" s="2"/>
      <c r="J23" s="2"/>
    </row>
    <row r="24" spans="1:10" ht="12.75">
      <c r="A24" s="58" t="s">
        <v>529</v>
      </c>
      <c r="B24" s="461">
        <v>82</v>
      </c>
      <c r="C24" s="461">
        <v>82</v>
      </c>
      <c r="D24" s="461">
        <v>80</v>
      </c>
      <c r="G24" s="2"/>
      <c r="H24" s="2"/>
      <c r="I24" s="2"/>
      <c r="J24" s="2"/>
    </row>
    <row r="25" spans="1:10" ht="12.75">
      <c r="A25" s="58" t="s">
        <v>531</v>
      </c>
      <c r="B25" s="461">
        <v>80</v>
      </c>
      <c r="C25" s="461">
        <v>80</v>
      </c>
      <c r="D25" s="461">
        <v>80</v>
      </c>
      <c r="G25" s="2"/>
      <c r="H25" s="2"/>
      <c r="I25" s="2"/>
      <c r="J25" s="2"/>
    </row>
    <row r="26" spans="1:10" ht="12.75">
      <c r="A26" s="58" t="s">
        <v>533</v>
      </c>
      <c r="B26" s="550">
        <v>78</v>
      </c>
      <c r="C26" s="550">
        <v>84</v>
      </c>
      <c r="D26" s="550">
        <v>79</v>
      </c>
      <c r="G26" s="2"/>
      <c r="H26" s="2"/>
      <c r="I26" s="2"/>
      <c r="J26" s="2"/>
    </row>
    <row r="27" spans="1:10" ht="12.75">
      <c r="A27" s="58" t="s">
        <v>426</v>
      </c>
      <c r="B27" s="461">
        <v>77</v>
      </c>
      <c r="C27" s="461">
        <v>78</v>
      </c>
      <c r="D27" s="461">
        <v>78</v>
      </c>
      <c r="G27" s="2"/>
      <c r="H27" s="2"/>
      <c r="I27" s="2"/>
      <c r="J27" s="2"/>
    </row>
    <row r="28" spans="1:10" ht="12.75">
      <c r="A28" s="58" t="s">
        <v>454</v>
      </c>
      <c r="B28" s="461">
        <v>76</v>
      </c>
      <c r="C28" s="461">
        <v>76</v>
      </c>
      <c r="D28" s="461">
        <v>78</v>
      </c>
      <c r="G28" s="2"/>
      <c r="H28" s="2"/>
      <c r="I28" s="2"/>
      <c r="J28" s="2"/>
    </row>
    <row r="29" spans="1:10" ht="12.75">
      <c r="A29" s="58" t="s">
        <v>534</v>
      </c>
      <c r="B29" s="461">
        <v>75</v>
      </c>
      <c r="C29" s="461">
        <v>75</v>
      </c>
      <c r="D29" s="461">
        <v>76</v>
      </c>
      <c r="G29" s="2"/>
      <c r="H29" s="2"/>
      <c r="I29" s="2"/>
      <c r="J29" s="2"/>
    </row>
    <row r="30" spans="1:10" ht="12.75">
      <c r="A30" s="58" t="s">
        <v>430</v>
      </c>
      <c r="B30" s="550">
        <v>93</v>
      </c>
      <c r="C30" s="550">
        <v>91</v>
      </c>
      <c r="D30" s="550" t="s">
        <v>483</v>
      </c>
      <c r="G30" s="2"/>
      <c r="H30" s="2"/>
      <c r="I30" s="2"/>
      <c r="J30" s="2"/>
    </row>
    <row r="31" spans="1:10" ht="12.75">
      <c r="A31" s="58" t="s">
        <v>437</v>
      </c>
      <c r="B31" s="550">
        <v>81</v>
      </c>
      <c r="C31" s="550">
        <v>82</v>
      </c>
      <c r="D31" s="550" t="s">
        <v>483</v>
      </c>
      <c r="G31" s="2"/>
      <c r="H31" s="2"/>
      <c r="I31" s="2"/>
      <c r="J31" s="2"/>
    </row>
    <row r="32" spans="1:10" ht="12.75">
      <c r="A32" s="58" t="s">
        <v>541</v>
      </c>
      <c r="B32" s="550">
        <v>76</v>
      </c>
      <c r="C32" s="550">
        <v>75</v>
      </c>
      <c r="D32" s="550" t="s">
        <v>483</v>
      </c>
      <c r="G32" s="2"/>
      <c r="H32" s="2"/>
      <c r="I32" s="2"/>
      <c r="J32" s="2"/>
    </row>
    <row r="33" spans="1:10" ht="12.75">
      <c r="A33" s="58"/>
      <c r="B33" s="550"/>
      <c r="C33" s="550"/>
      <c r="D33" s="550"/>
      <c r="G33" s="2"/>
      <c r="H33" s="2"/>
      <c r="I33" s="2"/>
      <c r="J33" s="2"/>
    </row>
    <row r="34" spans="1:10" ht="12.75">
      <c r="A34" s="58" t="s">
        <v>451</v>
      </c>
      <c r="B34" s="550">
        <v>84</v>
      </c>
      <c r="C34" s="550">
        <v>84</v>
      </c>
      <c r="D34" s="550">
        <v>84</v>
      </c>
      <c r="G34" s="2"/>
      <c r="H34" s="2"/>
      <c r="I34" s="2"/>
      <c r="J34" s="2"/>
    </row>
    <row r="35" spans="1:10" ht="12.75">
      <c r="A35" s="58" t="s">
        <v>461</v>
      </c>
      <c r="B35" s="550">
        <v>81</v>
      </c>
      <c r="C35" s="550" t="s">
        <v>483</v>
      </c>
      <c r="D35" s="550">
        <v>81</v>
      </c>
      <c r="G35" s="2"/>
      <c r="H35" s="2"/>
      <c r="I35" s="2"/>
      <c r="J35" s="2"/>
    </row>
    <row r="36" spans="1:10" ht="12.75">
      <c r="A36" s="22" t="s">
        <v>33</v>
      </c>
      <c r="B36" s="453">
        <v>89</v>
      </c>
      <c r="C36" s="453">
        <v>89</v>
      </c>
      <c r="D36" s="453" t="s">
        <v>483</v>
      </c>
      <c r="G36" s="2"/>
      <c r="H36" s="2"/>
      <c r="I36" s="2"/>
      <c r="J36" s="2"/>
    </row>
    <row r="37" spans="1:11" ht="12.75">
      <c r="A37" s="2"/>
      <c r="C37" s="2"/>
      <c r="D37" s="4" t="s">
        <v>520</v>
      </c>
      <c r="G37" s="2"/>
      <c r="H37" s="2"/>
      <c r="I37" s="2"/>
      <c r="J37" s="2"/>
      <c r="K37" s="2"/>
    </row>
    <row r="38" spans="7:11" ht="12.75">
      <c r="G38" s="2"/>
      <c r="H38" s="2"/>
      <c r="I38" s="2"/>
      <c r="J38" s="2"/>
      <c r="K38" s="2"/>
    </row>
    <row r="39" spans="1:10" ht="12.75">
      <c r="A39" s="848" t="s">
        <v>539</v>
      </c>
      <c r="B39" s="841"/>
      <c r="C39" s="841"/>
      <c r="D39" s="841"/>
      <c r="E39" s="841"/>
      <c r="G39" s="2"/>
      <c r="H39" s="2"/>
      <c r="I39" s="2"/>
      <c r="J39" s="2"/>
    </row>
    <row r="40" spans="1:10" ht="12.75">
      <c r="A40" s="841"/>
      <c r="B40" s="841"/>
      <c r="C40" s="841"/>
      <c r="D40" s="841"/>
      <c r="E40" s="841"/>
      <c r="G40" s="2"/>
      <c r="H40" s="2"/>
      <c r="I40" s="2"/>
      <c r="J40" s="2"/>
    </row>
    <row r="41" spans="1:10" ht="21" customHeight="1">
      <c r="A41" s="843"/>
      <c r="B41" s="843"/>
      <c r="C41" s="843"/>
      <c r="D41" s="843"/>
      <c r="E41" s="843"/>
      <c r="G41" s="2"/>
      <c r="H41" s="2"/>
      <c r="I41" s="2"/>
      <c r="J41" s="2"/>
    </row>
    <row r="42" spans="7:10" ht="12.75">
      <c r="G42" s="2"/>
      <c r="H42" s="2"/>
      <c r="I42" s="2"/>
      <c r="J42" s="2"/>
    </row>
    <row r="43" spans="7:10" ht="12.75">
      <c r="G43" s="2"/>
      <c r="H43" s="2"/>
      <c r="I43" s="2"/>
      <c r="J43" s="2"/>
    </row>
    <row r="44" spans="7:10" ht="12.75">
      <c r="G44" s="2"/>
      <c r="H44" s="2"/>
      <c r="I44" s="2"/>
      <c r="J44" s="2"/>
    </row>
  </sheetData>
  <mergeCells count="1">
    <mergeCell ref="A39:E41"/>
  </mergeCells>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P31"/>
  <sheetViews>
    <sheetView workbookViewId="0" topLeftCell="A1">
      <selection activeCell="A1" sqref="A1"/>
    </sheetView>
  </sheetViews>
  <sheetFormatPr defaultColWidth="9.140625" defaultRowHeight="12.75"/>
  <cols>
    <col min="1" max="1" width="14.8515625" style="2" customWidth="1"/>
    <col min="2" max="2" width="16.7109375" style="2" customWidth="1"/>
    <col min="3" max="3" width="15.28125" style="2" customWidth="1"/>
    <col min="4" max="4" width="12.7109375" style="2" customWidth="1"/>
    <col min="5" max="5" width="9.140625" style="2" customWidth="1"/>
    <col min="6" max="6" width="8.8515625" style="31" customWidth="1"/>
    <col min="7" max="7" width="12.57421875" style="31" customWidth="1"/>
    <col min="8" max="8" width="9.421875" style="31" customWidth="1"/>
    <col min="9" max="9" width="25.28125" style="31" customWidth="1"/>
    <col min="10" max="10" width="9.7109375" style="2" customWidth="1"/>
    <col min="11" max="11" width="13.421875" style="2" customWidth="1"/>
    <col min="12" max="12" width="15.57421875" style="2" customWidth="1"/>
    <col min="13" max="13" width="11.140625" style="2" customWidth="1"/>
    <col min="14" max="14" width="12.421875" style="2" customWidth="1"/>
    <col min="15" max="15" width="11.28125" style="2" customWidth="1"/>
    <col min="16" max="16" width="12.57421875" style="2" customWidth="1"/>
    <col min="17" max="16384" width="9.140625" style="2" customWidth="1"/>
  </cols>
  <sheetData>
    <row r="1" spans="1:16" ht="12.75" customHeight="1">
      <c r="A1" s="362">
        <v>4.1</v>
      </c>
      <c r="B1" s="1" t="s">
        <v>305</v>
      </c>
      <c r="O1" s="142"/>
      <c r="P1" s="142"/>
    </row>
    <row r="2" spans="1:16" ht="11.25">
      <c r="A2" s="24"/>
      <c r="E2" s="13"/>
      <c r="J2" s="7"/>
      <c r="P2" s="7"/>
    </row>
    <row r="3" spans="3:16" ht="11.25">
      <c r="C3" s="4" t="s">
        <v>479</v>
      </c>
      <c r="D3" s="6" t="s">
        <v>457</v>
      </c>
      <c r="E3" s="13"/>
      <c r="P3" s="7"/>
    </row>
    <row r="4" spans="1:16" ht="11.25">
      <c r="A4" s="41" t="s">
        <v>573</v>
      </c>
      <c r="B4" s="144" t="s">
        <v>478</v>
      </c>
      <c r="C4" s="144" t="s">
        <v>574</v>
      </c>
      <c r="D4" s="144" t="s">
        <v>575</v>
      </c>
      <c r="E4" s="13"/>
      <c r="P4" s="7"/>
    </row>
    <row r="5" spans="1:16" ht="11.25">
      <c r="A5" s="145" t="s">
        <v>576</v>
      </c>
      <c r="B5" s="399">
        <f aca="true" t="shared" si="0" ref="B5:B13">G21/1000</f>
        <v>1783.604</v>
      </c>
      <c r="C5" s="399">
        <f aca="true" t="shared" si="1" ref="C5:C13">H21/1000</f>
        <v>1366.474</v>
      </c>
      <c r="D5" s="399">
        <f aca="true" t="shared" si="2" ref="D5:D14">C5/B5*100</f>
        <v>76.61308227611062</v>
      </c>
      <c r="E5" s="13"/>
      <c r="P5" s="7"/>
    </row>
    <row r="6" spans="1:16" ht="11.25">
      <c r="A6" s="145" t="s">
        <v>577</v>
      </c>
      <c r="B6" s="399">
        <f t="shared" si="0"/>
        <v>2118.606</v>
      </c>
      <c r="C6" s="399">
        <f t="shared" si="1"/>
        <v>1616.77</v>
      </c>
      <c r="D6" s="399">
        <f t="shared" si="2"/>
        <v>76.31291519046013</v>
      </c>
      <c r="E6" s="13"/>
      <c r="P6" s="7"/>
    </row>
    <row r="7" spans="1:16" ht="12" customHeight="1">
      <c r="A7" s="145" t="s">
        <v>578</v>
      </c>
      <c r="B7" s="399">
        <f t="shared" si="0"/>
        <v>2275.45</v>
      </c>
      <c r="C7" s="399">
        <f t="shared" si="1"/>
        <v>1734.379</v>
      </c>
      <c r="D7" s="399">
        <f t="shared" si="2"/>
        <v>76.22136280735678</v>
      </c>
      <c r="E7" s="13"/>
      <c r="P7" s="7"/>
    </row>
    <row r="8" spans="1:16" ht="11.25">
      <c r="A8" s="145" t="s">
        <v>582</v>
      </c>
      <c r="B8" s="399">
        <f t="shared" si="0"/>
        <v>2275.45</v>
      </c>
      <c r="C8" s="399">
        <f t="shared" si="1"/>
        <v>1679.5</v>
      </c>
      <c r="D8" s="399">
        <f t="shared" si="2"/>
        <v>73.8095761277989</v>
      </c>
      <c r="E8" s="13"/>
      <c r="P8" s="7"/>
    </row>
    <row r="9" spans="1:16" ht="11.25">
      <c r="A9" s="145" t="s">
        <v>583</v>
      </c>
      <c r="B9" s="399">
        <f t="shared" si="0"/>
        <v>2335.153</v>
      </c>
      <c r="C9" s="399">
        <f t="shared" si="1"/>
        <v>1701.385</v>
      </c>
      <c r="D9" s="399">
        <f t="shared" si="2"/>
        <v>72.85967985823628</v>
      </c>
      <c r="E9" s="13"/>
      <c r="P9" s="7"/>
    </row>
    <row r="10" spans="1:16" ht="11.25">
      <c r="A10" s="145" t="s">
        <v>584</v>
      </c>
      <c r="B10" s="399">
        <f t="shared" si="0"/>
        <v>2445.515</v>
      </c>
      <c r="C10" s="399">
        <f t="shared" si="1"/>
        <v>1793.506</v>
      </c>
      <c r="D10" s="399">
        <f t="shared" si="2"/>
        <v>73.3385810350785</v>
      </c>
      <c r="E10" s="13"/>
      <c r="P10" s="7"/>
    </row>
    <row r="11" spans="1:16" ht="11.25">
      <c r="A11" s="145" t="s">
        <v>585</v>
      </c>
      <c r="B11" s="399">
        <f t="shared" si="0"/>
        <v>2448.81</v>
      </c>
      <c r="C11" s="399">
        <f t="shared" si="1"/>
        <v>1677.592</v>
      </c>
      <c r="D11" s="399">
        <f t="shared" si="2"/>
        <v>68.50641740273848</v>
      </c>
      <c r="E11" s="13"/>
      <c r="P11" s="7"/>
    </row>
    <row r="12" spans="1:16" ht="11.25">
      <c r="A12" s="145" t="s">
        <v>586</v>
      </c>
      <c r="B12" s="399">
        <f t="shared" si="0"/>
        <v>2557.036</v>
      </c>
      <c r="C12" s="399">
        <f t="shared" si="1"/>
        <v>1751.351</v>
      </c>
      <c r="D12" s="399">
        <v>69</v>
      </c>
      <c r="E12" s="13"/>
      <c r="P12" s="7"/>
    </row>
    <row r="13" spans="1:16" ht="11.25">
      <c r="A13" s="145" t="s">
        <v>592</v>
      </c>
      <c r="B13" s="399">
        <f t="shared" si="0"/>
        <v>2741.262</v>
      </c>
      <c r="C13" s="399">
        <f t="shared" si="1"/>
        <v>1806.932</v>
      </c>
      <c r="D13" s="399">
        <f>C13/B13*100</f>
        <v>65.9160634773327</v>
      </c>
      <c r="E13" s="13"/>
      <c r="P13" s="7"/>
    </row>
    <row r="14" spans="1:16" ht="11.25">
      <c r="A14" s="486" t="s">
        <v>587</v>
      </c>
      <c r="B14" s="401">
        <f>G30/1000</f>
        <v>3002.173</v>
      </c>
      <c r="C14" s="401">
        <f>H30/1000</f>
        <v>1878.609</v>
      </c>
      <c r="D14" s="401">
        <f t="shared" si="2"/>
        <v>62.5749748598765</v>
      </c>
      <c r="E14" s="13"/>
      <c r="P14" s="7"/>
    </row>
    <row r="15" spans="1:16" ht="11.25">
      <c r="A15" s="89" t="s">
        <v>258</v>
      </c>
      <c r="B15" s="431">
        <v>3110.914</v>
      </c>
      <c r="C15" s="431">
        <v>2085.245</v>
      </c>
      <c r="D15" s="431">
        <v>67</v>
      </c>
      <c r="E15" s="13"/>
      <c r="P15" s="7"/>
    </row>
    <row r="16" spans="3:16" ht="11.25">
      <c r="C16" s="92"/>
      <c r="D16" s="26" t="s">
        <v>480</v>
      </c>
      <c r="E16" s="13"/>
      <c r="P16" s="7"/>
    </row>
    <row r="17" spans="5:16" ht="11.25">
      <c r="E17" s="13"/>
      <c r="P17" s="7"/>
    </row>
    <row r="18" spans="5:16" ht="11.25">
      <c r="E18" s="13"/>
      <c r="P18" s="7"/>
    </row>
    <row r="19" spans="5:16" ht="11.25">
      <c r="E19" s="13"/>
      <c r="P19" s="7"/>
    </row>
    <row r="20" spans="5:9" ht="21.75" customHeight="1">
      <c r="E20" s="13"/>
      <c r="F20" s="645" t="s">
        <v>573</v>
      </c>
      <c r="G20" s="646" t="s">
        <v>341</v>
      </c>
      <c r="H20" s="646" t="s">
        <v>574</v>
      </c>
      <c r="I20" s="647" t="s">
        <v>342</v>
      </c>
    </row>
    <row r="21" spans="6:9" ht="11.25">
      <c r="F21" s="648" t="s">
        <v>576</v>
      </c>
      <c r="G21" s="143">
        <v>1783604</v>
      </c>
      <c r="H21" s="143">
        <v>1366474</v>
      </c>
      <c r="I21" s="392">
        <f>H21/G21*100</f>
        <v>76.61308227611062</v>
      </c>
    </row>
    <row r="22" spans="6:9" ht="11.25">
      <c r="F22" s="648" t="s">
        <v>577</v>
      </c>
      <c r="G22" s="143">
        <v>2118606</v>
      </c>
      <c r="H22" s="143">
        <v>1616770</v>
      </c>
      <c r="I22" s="392">
        <f aca="true" t="shared" si="3" ref="I22:I31">H22/G22*100</f>
        <v>76.31291519046015</v>
      </c>
    </row>
    <row r="23" spans="6:9" ht="11.25">
      <c r="F23" s="648" t="s">
        <v>578</v>
      </c>
      <c r="G23" s="143">
        <v>2275450</v>
      </c>
      <c r="H23" s="143">
        <v>1734379</v>
      </c>
      <c r="I23" s="392">
        <f t="shared" si="3"/>
        <v>76.22136280735678</v>
      </c>
    </row>
    <row r="24" spans="6:9" ht="11.25">
      <c r="F24" s="648" t="s">
        <v>582</v>
      </c>
      <c r="G24" s="143">
        <v>2275450</v>
      </c>
      <c r="H24" s="143">
        <v>1679500</v>
      </c>
      <c r="I24" s="392">
        <f t="shared" si="3"/>
        <v>73.80957612779889</v>
      </c>
    </row>
    <row r="25" spans="6:9" ht="11.25" customHeight="1">
      <c r="F25" s="648" t="s">
        <v>583</v>
      </c>
      <c r="G25" s="143">
        <v>2335153</v>
      </c>
      <c r="H25" s="143">
        <v>1701385</v>
      </c>
      <c r="I25" s="392">
        <f t="shared" si="3"/>
        <v>72.85967985823628</v>
      </c>
    </row>
    <row r="26" spans="6:9" ht="11.25">
      <c r="F26" s="648" t="s">
        <v>584</v>
      </c>
      <c r="G26" s="143">
        <v>2445515</v>
      </c>
      <c r="H26" s="143">
        <v>1793506</v>
      </c>
      <c r="I26" s="392">
        <f t="shared" si="3"/>
        <v>73.3385810350785</v>
      </c>
    </row>
    <row r="27" spans="6:9" ht="11.25">
      <c r="F27" s="648" t="s">
        <v>585</v>
      </c>
      <c r="G27" s="143">
        <v>2448810</v>
      </c>
      <c r="H27" s="143">
        <v>1677592</v>
      </c>
      <c r="I27" s="392">
        <f t="shared" si="3"/>
        <v>68.50641740273848</v>
      </c>
    </row>
    <row r="28" spans="6:9" ht="11.25">
      <c r="F28" s="648" t="s">
        <v>586</v>
      </c>
      <c r="G28" s="143">
        <v>2557036</v>
      </c>
      <c r="H28" s="143">
        <v>1751351</v>
      </c>
      <c r="I28" s="392">
        <f t="shared" si="3"/>
        <v>68.4914486929398</v>
      </c>
    </row>
    <row r="29" spans="6:9" ht="11.25">
      <c r="F29" s="648" t="s">
        <v>592</v>
      </c>
      <c r="G29" s="143">
        <v>2741262</v>
      </c>
      <c r="H29" s="143">
        <v>1806932</v>
      </c>
      <c r="I29" s="392">
        <f t="shared" si="3"/>
        <v>65.9160634773327</v>
      </c>
    </row>
    <row r="30" spans="6:9" ht="11.25">
      <c r="F30" s="648" t="s">
        <v>587</v>
      </c>
      <c r="G30" s="143">
        <v>3002173</v>
      </c>
      <c r="H30" s="143">
        <v>1878609</v>
      </c>
      <c r="I30" s="392">
        <f t="shared" si="3"/>
        <v>62.5749748598765</v>
      </c>
    </row>
    <row r="31" spans="6:9" ht="11.25">
      <c r="F31" s="649">
        <v>2007</v>
      </c>
      <c r="G31" s="651">
        <v>3110914</v>
      </c>
      <c r="H31" s="651">
        <v>2085245</v>
      </c>
      <c r="I31" s="650">
        <f t="shared" si="3"/>
        <v>67.0299789708105</v>
      </c>
    </row>
  </sheetData>
  <printOptions/>
  <pageMargins left="0.75" right="0.75" top="1" bottom="1" header="0.5" footer="0.5"/>
  <pageSetup fitToHeight="1" fitToWidth="1"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ustomHeight="1"/>
  <cols>
    <col min="1" max="1" width="14.28125" style="31" customWidth="1"/>
    <col min="2" max="3" width="11.8515625" style="31" customWidth="1"/>
    <col min="4" max="4" width="12.140625" style="31" customWidth="1"/>
    <col min="5" max="16384" width="9.140625" style="31" customWidth="1"/>
  </cols>
  <sheetData>
    <row r="1" spans="1:2" ht="12.75" customHeight="1">
      <c r="A1" s="359" t="s">
        <v>536</v>
      </c>
      <c r="B1" s="146" t="s">
        <v>55</v>
      </c>
    </row>
    <row r="2" ht="12.75" customHeight="1">
      <c r="A2" s="740"/>
    </row>
    <row r="3" spans="1:4" ht="12.75" customHeight="1">
      <c r="A3" s="147"/>
      <c r="B3" s="147"/>
      <c r="C3" s="147"/>
      <c r="D3" s="32" t="s">
        <v>612</v>
      </c>
    </row>
    <row r="4" spans="1:4" ht="12.75" customHeight="1">
      <c r="A4" s="19" t="s">
        <v>548</v>
      </c>
      <c r="B4" s="37" t="s">
        <v>52</v>
      </c>
      <c r="C4" s="37" t="s">
        <v>53</v>
      </c>
      <c r="D4" s="185" t="s">
        <v>54</v>
      </c>
    </row>
    <row r="5" spans="1:4" ht="12.75" customHeight="1">
      <c r="A5" s="58" t="s">
        <v>545</v>
      </c>
      <c r="B5" s="447">
        <v>96.1</v>
      </c>
      <c r="C5" s="447">
        <v>97.2</v>
      </c>
      <c r="D5" s="447">
        <v>95.7</v>
      </c>
    </row>
    <row r="6" spans="1:4" ht="12.75" customHeight="1">
      <c r="A6" s="58" t="s">
        <v>431</v>
      </c>
      <c r="B6" s="447">
        <v>88.8</v>
      </c>
      <c r="C6" s="447">
        <v>88.3</v>
      </c>
      <c r="D6" s="447">
        <v>91.7</v>
      </c>
    </row>
    <row r="7" spans="1:4" ht="12.75" customHeight="1">
      <c r="A7" s="58" t="s">
        <v>424</v>
      </c>
      <c r="B7" s="447">
        <v>93.4</v>
      </c>
      <c r="C7" s="447">
        <v>91.1</v>
      </c>
      <c r="D7" s="447">
        <v>91.1</v>
      </c>
    </row>
    <row r="8" spans="1:4" ht="12.75" customHeight="1">
      <c r="A8" s="58" t="s">
        <v>534</v>
      </c>
      <c r="B8" s="447">
        <v>94.6</v>
      </c>
      <c r="C8" s="447">
        <v>90.1</v>
      </c>
      <c r="D8" s="447">
        <v>89</v>
      </c>
    </row>
    <row r="9" spans="1:4" ht="12.75" customHeight="1">
      <c r="A9" s="58" t="s">
        <v>425</v>
      </c>
      <c r="B9" s="447">
        <v>86.7</v>
      </c>
      <c r="C9" s="447">
        <v>84.3</v>
      </c>
      <c r="D9" s="447">
        <v>86.6</v>
      </c>
    </row>
    <row r="10" spans="1:4" ht="12.75" customHeight="1">
      <c r="A10" s="58" t="s">
        <v>430</v>
      </c>
      <c r="B10" s="447">
        <v>88.9</v>
      </c>
      <c r="C10" s="447">
        <v>82.9</v>
      </c>
      <c r="D10" s="447">
        <v>83.6</v>
      </c>
    </row>
    <row r="11" spans="1:4" ht="12.75" customHeight="1">
      <c r="A11" s="58" t="s">
        <v>532</v>
      </c>
      <c r="B11" s="447">
        <v>89.9</v>
      </c>
      <c r="C11" s="447">
        <v>88.1</v>
      </c>
      <c r="D11" s="447">
        <v>82</v>
      </c>
    </row>
    <row r="12" spans="1:4" ht="12.75" customHeight="1">
      <c r="A12" s="58" t="s">
        <v>437</v>
      </c>
      <c r="B12" s="447">
        <v>85.8</v>
      </c>
      <c r="C12" s="447">
        <v>78.7</v>
      </c>
      <c r="D12" s="447">
        <v>80.4</v>
      </c>
    </row>
    <row r="13" spans="1:4" ht="12.75" customHeight="1">
      <c r="A13" s="58" t="s">
        <v>426</v>
      </c>
      <c r="B13" s="447">
        <v>84.3</v>
      </c>
      <c r="C13" s="447">
        <v>79</v>
      </c>
      <c r="D13" s="447">
        <v>77.7</v>
      </c>
    </row>
    <row r="14" spans="1:4" ht="12.75" customHeight="1">
      <c r="A14" s="58" t="s">
        <v>428</v>
      </c>
      <c r="B14" s="447">
        <v>70.4</v>
      </c>
      <c r="C14" s="447">
        <v>78.1</v>
      </c>
      <c r="D14" s="447">
        <v>75.7</v>
      </c>
    </row>
    <row r="15" spans="1:4" ht="12.75" customHeight="1">
      <c r="A15" s="58" t="s">
        <v>529</v>
      </c>
      <c r="B15" s="447">
        <v>90.5</v>
      </c>
      <c r="C15" s="447">
        <v>86</v>
      </c>
      <c r="D15" s="447">
        <v>74.2</v>
      </c>
    </row>
    <row r="16" spans="1:4" ht="12.75" customHeight="1">
      <c r="A16" s="58" t="s">
        <v>427</v>
      </c>
      <c r="B16" s="447">
        <v>83.8</v>
      </c>
      <c r="C16" s="447">
        <v>76.3</v>
      </c>
      <c r="D16" s="447">
        <v>74.1</v>
      </c>
    </row>
    <row r="17" spans="1:4" ht="12.75" customHeight="1">
      <c r="A17" s="84" t="s">
        <v>30</v>
      </c>
      <c r="B17" s="508" t="s">
        <v>483</v>
      </c>
      <c r="C17" s="508">
        <v>73.8</v>
      </c>
      <c r="D17" s="508">
        <v>69.9</v>
      </c>
    </row>
    <row r="18" spans="1:4" ht="12.75" customHeight="1">
      <c r="A18" s="84" t="s">
        <v>628</v>
      </c>
      <c r="B18" s="508">
        <v>73.3</v>
      </c>
      <c r="C18" s="508">
        <v>65.9</v>
      </c>
      <c r="D18" s="508">
        <v>67</v>
      </c>
    </row>
    <row r="19" spans="1:4" ht="12.75" customHeight="1">
      <c r="A19" s="58" t="s">
        <v>531</v>
      </c>
      <c r="B19" s="447">
        <v>72.1</v>
      </c>
      <c r="C19" s="447">
        <v>68.6</v>
      </c>
      <c r="D19" s="447">
        <v>65</v>
      </c>
    </row>
    <row r="20" spans="1:4" ht="12.75" customHeight="1">
      <c r="A20" s="58" t="s">
        <v>540</v>
      </c>
      <c r="B20" s="447" t="s">
        <v>483</v>
      </c>
      <c r="C20" s="447">
        <v>76.3</v>
      </c>
      <c r="D20" s="447">
        <v>64.5</v>
      </c>
    </row>
    <row r="21" spans="1:4" ht="12.75" customHeight="1">
      <c r="A21" s="58" t="s">
        <v>542</v>
      </c>
      <c r="B21" s="447" t="s">
        <v>483</v>
      </c>
      <c r="C21" s="447">
        <v>68.9</v>
      </c>
      <c r="D21" s="447">
        <v>64.4</v>
      </c>
    </row>
    <row r="22" spans="1:4" ht="12.75" customHeight="1">
      <c r="A22" s="58" t="s">
        <v>530</v>
      </c>
      <c r="B22" s="447">
        <v>72.6</v>
      </c>
      <c r="C22" s="447">
        <v>66.3</v>
      </c>
      <c r="D22" s="447">
        <v>64.3</v>
      </c>
    </row>
    <row r="23" spans="1:4" ht="12.75" customHeight="1">
      <c r="A23" s="58" t="s">
        <v>541</v>
      </c>
      <c r="B23" s="447" t="s">
        <v>483</v>
      </c>
      <c r="C23" s="447">
        <v>68.9</v>
      </c>
      <c r="D23" s="447">
        <v>61.9</v>
      </c>
    </row>
    <row r="24" spans="1:4" ht="12.75" customHeight="1">
      <c r="A24" s="58" t="s">
        <v>533</v>
      </c>
      <c r="B24" s="447">
        <v>75.4</v>
      </c>
      <c r="C24" s="447">
        <v>71.5</v>
      </c>
      <c r="D24" s="447">
        <v>61.4</v>
      </c>
    </row>
    <row r="25" spans="1:4" ht="12.75" customHeight="1">
      <c r="A25" s="58" t="s">
        <v>544</v>
      </c>
      <c r="B25" s="447" t="s">
        <v>483</v>
      </c>
      <c r="C25" s="447">
        <v>71.9</v>
      </c>
      <c r="D25" s="447">
        <v>61</v>
      </c>
    </row>
    <row r="26" spans="1:4" ht="12.75" customHeight="1">
      <c r="A26" s="58" t="s">
        <v>547</v>
      </c>
      <c r="B26" s="447" t="s">
        <v>483</v>
      </c>
      <c r="C26" s="447">
        <v>73.7</v>
      </c>
      <c r="D26" s="447">
        <v>60.6</v>
      </c>
    </row>
    <row r="27" spans="1:4" ht="12.75" customHeight="1">
      <c r="A27" s="58" t="s">
        <v>429</v>
      </c>
      <c r="B27" s="447">
        <v>78.5</v>
      </c>
      <c r="C27" s="447">
        <v>68</v>
      </c>
      <c r="D27" s="447">
        <v>60.3</v>
      </c>
    </row>
    <row r="28" spans="1:4" ht="12.75" customHeight="1">
      <c r="A28" s="58" t="s">
        <v>453</v>
      </c>
      <c r="B28" s="447" t="s">
        <v>483</v>
      </c>
      <c r="C28" s="447">
        <v>76</v>
      </c>
      <c r="D28" s="447">
        <v>58.5</v>
      </c>
    </row>
    <row r="29" spans="1:4" ht="12.75" customHeight="1">
      <c r="A29" s="58" t="s">
        <v>452</v>
      </c>
      <c r="B29" s="447" t="s">
        <v>483</v>
      </c>
      <c r="C29" s="447">
        <v>58.9</v>
      </c>
      <c r="D29" s="447">
        <v>55.8</v>
      </c>
    </row>
    <row r="30" spans="1:4" ht="12.75" customHeight="1">
      <c r="A30" s="58" t="s">
        <v>588</v>
      </c>
      <c r="B30" s="447" t="s">
        <v>483</v>
      </c>
      <c r="C30" s="447">
        <v>75.4</v>
      </c>
      <c r="D30" s="447">
        <v>54.7</v>
      </c>
    </row>
    <row r="31" spans="1:4" ht="12.75" customHeight="1">
      <c r="A31" s="58" t="s">
        <v>546</v>
      </c>
      <c r="B31" s="447" t="s">
        <v>483</v>
      </c>
      <c r="C31" s="447">
        <v>47.9</v>
      </c>
      <c r="D31" s="447">
        <v>53.9</v>
      </c>
    </row>
    <row r="32" spans="1:4" ht="12.75" customHeight="1">
      <c r="A32" s="58" t="s">
        <v>543</v>
      </c>
      <c r="B32" s="447" t="s">
        <v>483</v>
      </c>
      <c r="C32" s="447">
        <v>52.9</v>
      </c>
      <c r="D32" s="447">
        <v>46.1</v>
      </c>
    </row>
    <row r="33" spans="1:4" ht="12.75" customHeight="1">
      <c r="A33" s="58"/>
      <c r="B33" s="447"/>
      <c r="C33" s="447"/>
      <c r="D33" s="447"/>
    </row>
    <row r="34" spans="1:4" ht="12.75" customHeight="1">
      <c r="A34" s="58" t="s">
        <v>31</v>
      </c>
      <c r="B34" s="461">
        <v>93.3</v>
      </c>
      <c r="C34" s="461">
        <v>85.2</v>
      </c>
      <c r="D34" s="461">
        <v>84.2</v>
      </c>
    </row>
    <row r="35" spans="1:4" ht="12.75" customHeight="1">
      <c r="A35" s="58" t="s">
        <v>460</v>
      </c>
      <c r="B35" s="447">
        <v>90.1</v>
      </c>
      <c r="C35" s="447">
        <v>87.4</v>
      </c>
      <c r="D35" s="447">
        <v>83.6</v>
      </c>
    </row>
    <row r="36" spans="1:4" ht="12.75" customHeight="1">
      <c r="A36" s="58" t="s">
        <v>451</v>
      </c>
      <c r="B36" s="447">
        <v>84</v>
      </c>
      <c r="C36" s="447">
        <v>78</v>
      </c>
      <c r="D36" s="447">
        <v>77.4</v>
      </c>
    </row>
    <row r="37" spans="1:4" ht="12.75" customHeight="1">
      <c r="A37" s="58" t="s">
        <v>33</v>
      </c>
      <c r="B37" s="447" t="s">
        <v>483</v>
      </c>
      <c r="C37" s="447">
        <v>68.8</v>
      </c>
      <c r="D37" s="447">
        <v>61.7</v>
      </c>
    </row>
    <row r="38" spans="1:4" ht="12.75" customHeight="1">
      <c r="A38" s="58" t="s">
        <v>42</v>
      </c>
      <c r="B38" s="447" t="s">
        <v>483</v>
      </c>
      <c r="C38" s="447">
        <v>57.8</v>
      </c>
      <c r="D38" s="447">
        <v>56</v>
      </c>
    </row>
    <row r="39" spans="1:4" ht="12.75" customHeight="1">
      <c r="A39" s="22" t="s">
        <v>461</v>
      </c>
      <c r="B39" s="448">
        <v>47.5</v>
      </c>
      <c r="C39" s="448">
        <v>42.2</v>
      </c>
      <c r="D39" s="448">
        <v>48.3</v>
      </c>
    </row>
    <row r="40" ht="12.75" customHeight="1">
      <c r="D40" s="32" t="s">
        <v>379</v>
      </c>
    </row>
    <row r="42" spans="2:4" ht="12.75" customHeight="1">
      <c r="B42" s="149"/>
      <c r="C42" s="149"/>
      <c r="D42" s="149"/>
    </row>
    <row r="43" spans="2:4" ht="12.75" customHeight="1">
      <c r="B43" s="149"/>
      <c r="C43" s="149"/>
      <c r="D43" s="149"/>
    </row>
    <row r="44" spans="2:4" ht="12.75" customHeight="1">
      <c r="B44" s="149"/>
      <c r="C44" s="149"/>
      <c r="D44" s="149"/>
    </row>
    <row r="45" spans="2:4" ht="12.75" customHeight="1">
      <c r="B45" s="149"/>
      <c r="C45" s="149"/>
      <c r="D45" s="149"/>
    </row>
    <row r="46" spans="2:4" ht="12.75" customHeight="1">
      <c r="B46" s="149"/>
      <c r="C46" s="149"/>
      <c r="D46" s="149"/>
    </row>
    <row r="47" spans="2:4" ht="12.75" customHeight="1">
      <c r="B47" s="149"/>
      <c r="C47" s="149"/>
      <c r="D47" s="149"/>
    </row>
  </sheetData>
  <printOptions gridLines="1"/>
  <pageMargins left="0.7480314960629921" right="0.7480314960629921" top="0.984251968503937" bottom="0.984251968503937" header="0.5118110236220472" footer="0.5118110236220472"/>
  <pageSetup horizontalDpi="600" verticalDpi="600" orientation="portrait" paperSize="9" scale="125" r:id="rId1"/>
</worksheet>
</file>

<file path=xl/worksheets/sheet56.xml><?xml version="1.0" encoding="utf-8"?>
<worksheet xmlns="http://schemas.openxmlformats.org/spreadsheetml/2006/main" xmlns:r="http://schemas.openxmlformats.org/officeDocument/2006/relationships">
  <sheetPr>
    <pageSetUpPr fitToPage="1"/>
  </sheetPr>
  <dimension ref="A1:K935"/>
  <sheetViews>
    <sheetView workbookViewId="0" topLeftCell="A1">
      <selection activeCell="A1" sqref="A1"/>
    </sheetView>
  </sheetViews>
  <sheetFormatPr defaultColWidth="9.140625" defaultRowHeight="12.75"/>
  <cols>
    <col min="1" max="1" width="10.7109375" style="150" customWidth="1"/>
    <col min="2" max="2" width="10.140625" style="150" customWidth="1"/>
    <col min="3" max="3" width="15.28125" style="150" customWidth="1"/>
    <col min="4" max="4" width="12.00390625" style="150" customWidth="1"/>
    <col min="5" max="5" width="11.28125" style="150" customWidth="1"/>
    <col min="6" max="6" width="12.7109375" style="150" customWidth="1"/>
    <col min="7" max="7" width="14.00390625" style="150" customWidth="1"/>
    <col min="8" max="9" width="9.140625" style="150" customWidth="1"/>
    <col min="10" max="10" width="12.57421875" style="150" customWidth="1"/>
    <col min="11" max="16384" width="9.140625" style="150" customWidth="1"/>
  </cols>
  <sheetData>
    <row r="1" spans="1:2" ht="11.25" customHeight="1">
      <c r="A1" s="243">
        <v>4.12</v>
      </c>
      <c r="B1" s="146" t="s">
        <v>306</v>
      </c>
    </row>
    <row r="2" spans="1:6" ht="11.25" customHeight="1">
      <c r="A2" s="740"/>
      <c r="C2" s="146"/>
      <c r="F2" s="152"/>
    </row>
    <row r="3" spans="2:3" ht="11.25" customHeight="1">
      <c r="B3" s="32" t="s">
        <v>458</v>
      </c>
      <c r="C3" s="32" t="s">
        <v>457</v>
      </c>
    </row>
    <row r="4" spans="1:3" ht="23.25" customHeight="1">
      <c r="A4" s="19" t="s">
        <v>550</v>
      </c>
      <c r="B4" s="37" t="s">
        <v>380</v>
      </c>
      <c r="C4" s="15" t="s">
        <v>708</v>
      </c>
    </row>
    <row r="5" spans="1:3" ht="12.75" customHeight="1">
      <c r="A5" s="153">
        <v>1997</v>
      </c>
      <c r="B5" s="433">
        <v>157.63417322274762</v>
      </c>
      <c r="C5" s="434">
        <v>0.2592164238235796</v>
      </c>
    </row>
    <row r="6" spans="1:3" ht="12.75" customHeight="1">
      <c r="A6" s="153">
        <v>1998</v>
      </c>
      <c r="B6" s="433">
        <v>177.26178443910587</v>
      </c>
      <c r="C6" s="434">
        <v>0.25400765832560385</v>
      </c>
    </row>
    <row r="7" spans="1:3" ht="12.75" customHeight="1">
      <c r="A7" s="153">
        <v>1999</v>
      </c>
      <c r="B7" s="433">
        <v>230.30890187972025</v>
      </c>
      <c r="C7" s="434">
        <v>0.29513312113922396</v>
      </c>
    </row>
    <row r="8" spans="1:3" ht="12.75" customHeight="1">
      <c r="A8" s="153">
        <v>2000</v>
      </c>
      <c r="B8" s="433">
        <v>254.864</v>
      </c>
      <c r="C8" s="434">
        <v>0.2828091427071789</v>
      </c>
    </row>
    <row r="9" spans="1:3" ht="12.75" customHeight="1">
      <c r="A9" s="153">
        <v>2001</v>
      </c>
      <c r="B9" s="433">
        <v>320.1123972147025</v>
      </c>
      <c r="C9" s="434">
        <v>0.3236727979926214</v>
      </c>
    </row>
    <row r="10" spans="1:3" ht="12.75" customHeight="1">
      <c r="A10" s="153">
        <v>2002</v>
      </c>
      <c r="B10" s="433">
        <v>422.1</v>
      </c>
      <c r="C10" s="434">
        <v>0.39083333333333337</v>
      </c>
    </row>
    <row r="11" spans="1:3" ht="12.75" customHeight="1">
      <c r="A11" s="153">
        <v>2003</v>
      </c>
      <c r="B11" s="435">
        <v>445.7</v>
      </c>
      <c r="C11" s="434">
        <v>0.374223341729639</v>
      </c>
    </row>
    <row r="12" spans="1:3" ht="12.75" customHeight="1">
      <c r="A12" s="153">
        <v>2004</v>
      </c>
      <c r="B12" s="435">
        <v>488.9</v>
      </c>
      <c r="C12" s="434">
        <v>0.3855678233438486</v>
      </c>
    </row>
    <row r="13" spans="1:3" ht="12.75" customHeight="1">
      <c r="A13" s="153">
        <v>2005</v>
      </c>
      <c r="B13" s="435">
        <v>578.5</v>
      </c>
      <c r="C13" s="434">
        <v>0.4207272727272727</v>
      </c>
    </row>
    <row r="14" spans="1:4" ht="12.75" customHeight="1">
      <c r="A14" s="17">
        <v>2006</v>
      </c>
      <c r="B14" s="412">
        <v>814</v>
      </c>
      <c r="C14" s="436">
        <v>0.5408637873754153</v>
      </c>
      <c r="D14" s="156"/>
    </row>
    <row r="15" spans="1:3" ht="12.75" customHeight="1">
      <c r="A15" s="852" t="s">
        <v>91</v>
      </c>
      <c r="B15" s="852"/>
      <c r="C15" s="852"/>
    </row>
    <row r="16" spans="1:3" ht="12.75" customHeight="1">
      <c r="A16" s="853"/>
      <c r="B16" s="853"/>
      <c r="C16" s="853"/>
    </row>
    <row r="17" spans="1:3" s="155" customFormat="1" ht="9.75" customHeight="1">
      <c r="A17" s="652"/>
      <c r="B17" s="652"/>
      <c r="C17" s="652"/>
    </row>
    <row r="18" spans="1:2" ht="12.75" customHeight="1">
      <c r="A18" s="150" t="s">
        <v>186</v>
      </c>
      <c r="B18" s="32" t="s">
        <v>458</v>
      </c>
    </row>
    <row r="19" spans="1:10" ht="24" customHeight="1">
      <c r="A19" s="37" t="s">
        <v>550</v>
      </c>
      <c r="B19" s="37" t="s">
        <v>380</v>
      </c>
      <c r="C19" s="37" t="s">
        <v>555</v>
      </c>
      <c r="D19" s="37" t="s">
        <v>556</v>
      </c>
      <c r="E19" s="15" t="s">
        <v>710</v>
      </c>
      <c r="F19" s="15" t="s">
        <v>709</v>
      </c>
      <c r="H19"/>
      <c r="I19"/>
      <c r="J19"/>
    </row>
    <row r="20" spans="1:10" ht="12.75">
      <c r="A20" s="153">
        <v>1997</v>
      </c>
      <c r="B20" s="410">
        <v>157.63417322274762</v>
      </c>
      <c r="C20" s="482">
        <f>B20/B34*0.1</f>
        <v>0.23157385137643105</v>
      </c>
      <c r="D20" s="482">
        <f>B20/C34*0.1</f>
        <v>0.2592164238235796</v>
      </c>
      <c r="E20" s="461">
        <v>0.7</v>
      </c>
      <c r="F20" s="461">
        <v>0.45</v>
      </c>
      <c r="G20" s="749"/>
      <c r="H20" s="748"/>
      <c r="I20"/>
      <c r="J20"/>
    </row>
    <row r="21" spans="1:10" ht="12.75">
      <c r="A21" s="153">
        <v>1998</v>
      </c>
      <c r="B21" s="410">
        <v>177.26178443910587</v>
      </c>
      <c r="C21" s="482">
        <f aca="true" t="shared" si="0" ref="C21:C29">B21/B35*0.1</f>
        <v>0.22529802747259217</v>
      </c>
      <c r="D21" s="482">
        <f aca="true" t="shared" si="1" ref="D21:D29">B21/C35*0.1</f>
        <v>0.25400765832560385</v>
      </c>
      <c r="E21" s="461">
        <v>0.7</v>
      </c>
      <c r="F21" s="461">
        <v>0.45</v>
      </c>
      <c r="G21" s="749"/>
      <c r="H21" s="748"/>
      <c r="I21"/>
      <c r="J21"/>
    </row>
    <row r="22" spans="1:10" ht="12.75">
      <c r="A22" s="153">
        <v>1999</v>
      </c>
      <c r="B22" s="410">
        <v>230.30890187972025</v>
      </c>
      <c r="C22" s="482">
        <f t="shared" si="0"/>
        <v>0.2539238168464391</v>
      </c>
      <c r="D22" s="482">
        <f t="shared" si="1"/>
        <v>0.29513312113922396</v>
      </c>
      <c r="E22" s="461">
        <v>0.7</v>
      </c>
      <c r="F22" s="461">
        <v>0.45</v>
      </c>
      <c r="G22" s="749"/>
      <c r="H22" s="748"/>
      <c r="I22"/>
      <c r="J22"/>
    </row>
    <row r="23" spans="1:10" ht="12.75">
      <c r="A23" s="153">
        <v>2000</v>
      </c>
      <c r="B23" s="410">
        <v>254.81103757916816</v>
      </c>
      <c r="C23" s="482">
        <f>B23/B37*0.1</f>
        <v>0.2436051984504476</v>
      </c>
      <c r="D23" s="482">
        <f t="shared" si="1"/>
        <v>0.2828091427071789</v>
      </c>
      <c r="E23" s="461">
        <v>0.7</v>
      </c>
      <c r="F23" s="461">
        <v>0.45</v>
      </c>
      <c r="G23" s="749"/>
      <c r="H23" s="748"/>
      <c r="I23"/>
      <c r="J23"/>
    </row>
    <row r="24" spans="1:10" ht="12.75">
      <c r="A24" s="153">
        <v>2001</v>
      </c>
      <c r="B24" s="410">
        <v>320.1123972147025</v>
      </c>
      <c r="C24" s="482">
        <f t="shared" si="0"/>
        <v>0.27383438598349236</v>
      </c>
      <c r="D24" s="482">
        <f t="shared" si="1"/>
        <v>0.3236727979926214</v>
      </c>
      <c r="E24" s="461">
        <v>0.7</v>
      </c>
      <c r="F24" s="461">
        <v>0.45</v>
      </c>
      <c r="G24" s="749"/>
      <c r="H24" s="748"/>
      <c r="I24"/>
      <c r="J24"/>
    </row>
    <row r="25" spans="1:10" ht="12.75">
      <c r="A25" s="153">
        <v>2002</v>
      </c>
      <c r="B25" s="410">
        <v>422.1</v>
      </c>
      <c r="C25" s="482">
        <f t="shared" si="0"/>
        <v>0.32419354838709685</v>
      </c>
      <c r="D25" s="482">
        <f t="shared" si="1"/>
        <v>0.39083333333333337</v>
      </c>
      <c r="E25" s="461">
        <v>0.7</v>
      </c>
      <c r="F25" s="461">
        <v>0.45</v>
      </c>
      <c r="G25" s="749"/>
      <c r="H25" s="748"/>
      <c r="I25"/>
      <c r="J25"/>
    </row>
    <row r="26" spans="1:10" ht="12.75">
      <c r="A26" s="153">
        <v>2003</v>
      </c>
      <c r="B26" s="410">
        <v>445.7</v>
      </c>
      <c r="C26" s="482">
        <f t="shared" si="0"/>
        <v>0.31972740315638454</v>
      </c>
      <c r="D26" s="482">
        <f t="shared" si="1"/>
        <v>0.374223341729639</v>
      </c>
      <c r="E26" s="461">
        <v>0.7</v>
      </c>
      <c r="F26" s="461">
        <v>0.45</v>
      </c>
      <c r="G26" s="749"/>
      <c r="H26" s="748"/>
      <c r="I26"/>
      <c r="J26"/>
    </row>
    <row r="27" spans="1:10" ht="12.75">
      <c r="A27" s="153">
        <v>2004</v>
      </c>
      <c r="B27" s="410">
        <v>488.9</v>
      </c>
      <c r="C27" s="482">
        <f t="shared" si="0"/>
        <v>0.32922558922558925</v>
      </c>
      <c r="D27" s="482">
        <f t="shared" si="1"/>
        <v>0.3855678233438486</v>
      </c>
      <c r="E27" s="461">
        <v>0.7</v>
      </c>
      <c r="F27" s="461">
        <v>0.45</v>
      </c>
      <c r="G27" s="749"/>
      <c r="H27" s="748"/>
      <c r="I27"/>
      <c r="J27"/>
    </row>
    <row r="28" spans="1:10" ht="12.75">
      <c r="A28" s="153">
        <v>2005</v>
      </c>
      <c r="B28" s="410">
        <v>578.5</v>
      </c>
      <c r="C28" s="482">
        <f t="shared" si="0"/>
        <v>0.3582043343653251</v>
      </c>
      <c r="D28" s="482">
        <f t="shared" si="1"/>
        <v>0.4207272727272727</v>
      </c>
      <c r="E28" s="461">
        <v>0.7</v>
      </c>
      <c r="F28" s="461">
        <v>0.45</v>
      </c>
      <c r="G28" s="749"/>
      <c r="H28" s="748"/>
      <c r="I28"/>
      <c r="J28"/>
    </row>
    <row r="29" spans="1:10" ht="12.75">
      <c r="A29" s="17">
        <v>2006</v>
      </c>
      <c r="B29" s="412">
        <v>814</v>
      </c>
      <c r="C29" s="483">
        <f t="shared" si="0"/>
        <v>0.46594161419576424</v>
      </c>
      <c r="D29" s="483">
        <f t="shared" si="1"/>
        <v>0.5408637873754153</v>
      </c>
      <c r="E29" s="439">
        <v>0.7</v>
      </c>
      <c r="F29" s="439">
        <v>0.45</v>
      </c>
      <c r="G29" s="749"/>
      <c r="H29" s="748"/>
      <c r="I29"/>
      <c r="J29"/>
    </row>
    <row r="30" spans="1:10" ht="12.75">
      <c r="A30" s="39"/>
      <c r="B30" s="39"/>
      <c r="F30" s="32" t="s">
        <v>683</v>
      </c>
      <c r="H30"/>
      <c r="I30"/>
      <c r="J30"/>
    </row>
    <row r="31" spans="1:10" ht="12.75" customHeight="1">
      <c r="A31" s="1" t="s">
        <v>175</v>
      </c>
      <c r="C31" s="2"/>
      <c r="D31" s="2"/>
      <c r="E31" s="2"/>
      <c r="H31"/>
      <c r="I31"/>
      <c r="J31"/>
    </row>
    <row r="32" spans="1:5" ht="11.25">
      <c r="A32" s="444"/>
      <c r="B32" s="438" t="s">
        <v>456</v>
      </c>
      <c r="C32" s="438" t="s">
        <v>456</v>
      </c>
      <c r="D32" s="438" t="s">
        <v>457</v>
      </c>
      <c r="E32" s="445" t="s">
        <v>651</v>
      </c>
    </row>
    <row r="33" spans="1:5" ht="43.5" customHeight="1">
      <c r="A33" s="182" t="s">
        <v>550</v>
      </c>
      <c r="B33" s="201" t="s">
        <v>551</v>
      </c>
      <c r="C33" s="201" t="s">
        <v>554</v>
      </c>
      <c r="D33" s="200" t="s">
        <v>455</v>
      </c>
      <c r="E33" s="200" t="s">
        <v>206</v>
      </c>
    </row>
    <row r="34" spans="1:5" ht="11.25">
      <c r="A34" s="16">
        <v>1997</v>
      </c>
      <c r="B34" s="398">
        <v>68.0708</v>
      </c>
      <c r="C34" s="398">
        <v>60.811800000000005</v>
      </c>
      <c r="D34" s="399">
        <f aca="true" t="shared" si="2" ref="D34:D42">C34/B34*100</f>
        <v>89.33610299864259</v>
      </c>
      <c r="E34" s="399">
        <v>24.1</v>
      </c>
    </row>
    <row r="35" spans="1:5" ht="11.25">
      <c r="A35" s="16">
        <v>1998</v>
      </c>
      <c r="B35" s="398">
        <v>78.67880000000001</v>
      </c>
      <c r="C35" s="398">
        <v>69.786</v>
      </c>
      <c r="D35" s="399">
        <f t="shared" si="2"/>
        <v>88.697336512504</v>
      </c>
      <c r="E35" s="399">
        <v>25.5</v>
      </c>
    </row>
    <row r="36" spans="1:5" ht="11.25">
      <c r="A36" s="16">
        <v>1999</v>
      </c>
      <c r="B36" s="398">
        <v>90.7</v>
      </c>
      <c r="C36" s="398">
        <v>78.0356</v>
      </c>
      <c r="D36" s="399">
        <f t="shared" si="2"/>
        <v>86.03704520396913</v>
      </c>
      <c r="E36" s="399">
        <v>27.4</v>
      </c>
    </row>
    <row r="37" spans="1:5" ht="11.25">
      <c r="A37" s="16">
        <v>2000</v>
      </c>
      <c r="B37" s="398">
        <v>104.6</v>
      </c>
      <c r="C37" s="398">
        <v>90.1</v>
      </c>
      <c r="D37" s="399">
        <f t="shared" si="2"/>
        <v>86.1376673040153</v>
      </c>
      <c r="E37" s="399">
        <v>29.5</v>
      </c>
    </row>
    <row r="38" spans="1:5" ht="11.25">
      <c r="A38" s="16">
        <v>2001</v>
      </c>
      <c r="B38" s="398">
        <v>116.9</v>
      </c>
      <c r="C38" s="398">
        <v>98.9</v>
      </c>
      <c r="D38" s="399">
        <f t="shared" si="2"/>
        <v>84.60222412318221</v>
      </c>
      <c r="E38" s="399">
        <v>30.2</v>
      </c>
    </row>
    <row r="39" spans="1:5" ht="11.25">
      <c r="A39" s="16">
        <v>2002</v>
      </c>
      <c r="B39" s="398">
        <v>130.2</v>
      </c>
      <c r="C39" s="398">
        <v>108</v>
      </c>
      <c r="D39" s="399">
        <f t="shared" si="2"/>
        <v>82.94930875576037</v>
      </c>
      <c r="E39" s="399">
        <v>30.6</v>
      </c>
    </row>
    <row r="40" spans="1:5" ht="11.25">
      <c r="A40" s="16">
        <v>2003</v>
      </c>
      <c r="B40" s="398">
        <v>139.4</v>
      </c>
      <c r="C40" s="398">
        <v>119.1</v>
      </c>
      <c r="D40" s="399">
        <f t="shared" si="2"/>
        <v>85.43758967001433</v>
      </c>
      <c r="E40" s="399">
        <v>31.8</v>
      </c>
    </row>
    <row r="41" spans="1:11" s="39" customFormat="1" ht="12.75">
      <c r="A41" s="153">
        <v>2004</v>
      </c>
      <c r="B41" s="400">
        <v>148.5</v>
      </c>
      <c r="C41" s="400">
        <v>126.8</v>
      </c>
      <c r="D41" s="399">
        <f t="shared" si="2"/>
        <v>85.38720538720538</v>
      </c>
      <c r="E41" s="401">
        <v>32.4</v>
      </c>
      <c r="G41" s="150"/>
      <c r="H41" s="150"/>
      <c r="I41" s="150"/>
      <c r="J41" s="150"/>
      <c r="K41" s="150"/>
    </row>
    <row r="42" spans="1:5" s="39" customFormat="1" ht="12.75">
      <c r="A42" s="486" t="s">
        <v>692</v>
      </c>
      <c r="B42" s="400">
        <v>161.5</v>
      </c>
      <c r="C42" s="400">
        <v>137.5</v>
      </c>
      <c r="D42" s="399">
        <f t="shared" si="2"/>
        <v>85.13931888544892</v>
      </c>
      <c r="E42" s="401">
        <v>33.3</v>
      </c>
    </row>
    <row r="43" spans="1:5" s="39" customFormat="1" ht="12.75">
      <c r="A43" s="89" t="s">
        <v>174</v>
      </c>
      <c r="B43" s="446">
        <v>174.7</v>
      </c>
      <c r="C43" s="446">
        <v>150.5</v>
      </c>
      <c r="D43" s="431">
        <f>C43/B43*100</f>
        <v>86.14768174012593</v>
      </c>
      <c r="E43" s="431">
        <v>34.5</v>
      </c>
    </row>
    <row r="44" spans="1:5" s="39" customFormat="1" ht="12.75">
      <c r="A44" s="31"/>
      <c r="B44" s="31"/>
      <c r="C44" s="31"/>
      <c r="D44" s="31"/>
      <c r="E44" s="32" t="s">
        <v>482</v>
      </c>
    </row>
    <row r="45" spans="1:5" s="502" customFormat="1" ht="12.75">
      <c r="A45" s="750" t="s">
        <v>685</v>
      </c>
      <c r="B45" s="25"/>
      <c r="C45" s="25"/>
      <c r="D45" s="25"/>
      <c r="E45" s="438"/>
    </row>
    <row r="46" spans="2:5" s="39" customFormat="1" ht="12.75">
      <c r="B46" s="7"/>
      <c r="C46" s="7"/>
      <c r="D46" s="7"/>
      <c r="E46" s="7"/>
    </row>
    <row r="47" s="39" customFormat="1" ht="12.75"/>
    <row r="48" s="39" customFormat="1" ht="12.75"/>
    <row r="49" s="39" customFormat="1" ht="12.75"/>
    <row r="50" s="39" customFormat="1" ht="12.75"/>
    <row r="51" s="39" customFormat="1" ht="12.75"/>
    <row r="52" s="39" customFormat="1" ht="12.75"/>
    <row r="53" s="39" customFormat="1" ht="12.75"/>
    <row r="54" s="39" customFormat="1" ht="12.75"/>
    <row r="55" s="39" customFormat="1" ht="12.75"/>
    <row r="56" s="39" customFormat="1" ht="12.75"/>
    <row r="57" s="39" customFormat="1" ht="12.75"/>
    <row r="58" s="39" customFormat="1" ht="12.75"/>
    <row r="59" s="39" customFormat="1" ht="12.75"/>
    <row r="60" s="39" customFormat="1" ht="12.75"/>
    <row r="61" s="39" customFormat="1" ht="12.75"/>
    <row r="62" s="39" customFormat="1" ht="12.75"/>
    <row r="63" s="39" customFormat="1" ht="12.75"/>
    <row r="64" s="39" customFormat="1" ht="12.75"/>
    <row r="65" s="39" customFormat="1" ht="12.75"/>
    <row r="66" s="39" customFormat="1" ht="12.75"/>
    <row r="67" s="39" customFormat="1" ht="12.75"/>
    <row r="68" s="39" customFormat="1" ht="12.75"/>
    <row r="69" s="39" customFormat="1" ht="12.75"/>
    <row r="70" s="39" customFormat="1" ht="12.75"/>
    <row r="71" s="39" customFormat="1" ht="12.75"/>
    <row r="72" s="39" customFormat="1" ht="12.75"/>
    <row r="73" s="39" customFormat="1" ht="12.75"/>
    <row r="74" s="39" customFormat="1" ht="12.75"/>
    <row r="75" s="39" customFormat="1" ht="12.75"/>
    <row r="76" s="39" customFormat="1" ht="12.75"/>
    <row r="77" s="39" customFormat="1" ht="12.75"/>
    <row r="78" s="39" customFormat="1" ht="12.75"/>
    <row r="79" s="39" customFormat="1" ht="12.75"/>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row r="152" s="39" customFormat="1" ht="12.75"/>
    <row r="153" s="39" customFormat="1" ht="12.75"/>
    <row r="154" s="39" customFormat="1" ht="12.75"/>
    <row r="155" s="39" customFormat="1" ht="12.75"/>
    <row r="156" s="39" customFormat="1" ht="12.75"/>
    <row r="157" s="39" customFormat="1" ht="12.75"/>
    <row r="158" s="39" customFormat="1" ht="12.75"/>
    <row r="159" s="39" customFormat="1" ht="12.75"/>
    <row r="160" s="39" customFormat="1" ht="12.75"/>
    <row r="161" s="39" customFormat="1" ht="12.75"/>
    <row r="162" s="39" customFormat="1" ht="12.75"/>
    <row r="163" s="39" customFormat="1" ht="12.75"/>
    <row r="164" s="39" customFormat="1" ht="12.75"/>
    <row r="165" s="39" customFormat="1" ht="12.75"/>
    <row r="166" s="39" customFormat="1" ht="12.75"/>
    <row r="167" s="39" customFormat="1" ht="12.75"/>
    <row r="168" s="39" customFormat="1" ht="12.75"/>
    <row r="169" s="39" customFormat="1" ht="12.75"/>
    <row r="170" s="39" customFormat="1" ht="12.75"/>
    <row r="171" s="39" customFormat="1" ht="12.75"/>
    <row r="172" s="39" customFormat="1" ht="12.75"/>
    <row r="173" s="39" customFormat="1" ht="12.75"/>
    <row r="174" s="39" customFormat="1" ht="12.75"/>
    <row r="175" s="39" customFormat="1" ht="12.75"/>
    <row r="176" s="39" customFormat="1" ht="12.75"/>
    <row r="177" s="39" customFormat="1" ht="12.75"/>
    <row r="178" s="39" customFormat="1" ht="12.75"/>
    <row r="179" s="39" customFormat="1" ht="12.75"/>
    <row r="180" s="39" customFormat="1" ht="12.75"/>
    <row r="181" s="39" customFormat="1" ht="12.75"/>
    <row r="182" s="39" customFormat="1" ht="12.75"/>
    <row r="183" s="39" customFormat="1" ht="12.75"/>
    <row r="184" s="39" customFormat="1" ht="12.75"/>
    <row r="185" s="39" customFormat="1" ht="12.75"/>
    <row r="186" s="39" customFormat="1" ht="12.75"/>
    <row r="187" s="39" customFormat="1" ht="12.75"/>
    <row r="188" s="39" customFormat="1" ht="12.75"/>
    <row r="189" s="39" customFormat="1" ht="12.75"/>
    <row r="190" s="39" customFormat="1" ht="12.75"/>
    <row r="191" s="39" customFormat="1" ht="12.75"/>
    <row r="192" s="39" customFormat="1" ht="12.75"/>
    <row r="193" s="39" customFormat="1" ht="12.75"/>
    <row r="194" s="39" customFormat="1" ht="12.75"/>
    <row r="195" s="39" customFormat="1" ht="12.75"/>
    <row r="196" s="39" customFormat="1" ht="12.75"/>
    <row r="197" s="39" customFormat="1" ht="12.75"/>
    <row r="198" s="39" customFormat="1" ht="12.75"/>
    <row r="199" s="39" customFormat="1" ht="12.75"/>
    <row r="200" s="39" customFormat="1" ht="12.75"/>
    <row r="201" s="39" customFormat="1" ht="12.75"/>
    <row r="202" s="39" customFormat="1" ht="12.75"/>
    <row r="203" s="39" customFormat="1" ht="12.75"/>
    <row r="204" s="39" customFormat="1" ht="12.75"/>
    <row r="205" s="39" customFormat="1" ht="12.75"/>
    <row r="206" s="39" customFormat="1" ht="12.75"/>
    <row r="207" s="39" customFormat="1" ht="12.75"/>
    <row r="208" s="39" customFormat="1" ht="12.75"/>
    <row r="209" s="39" customFormat="1" ht="12.75"/>
    <row r="210" s="39" customFormat="1" ht="12.75"/>
    <row r="211" s="39" customFormat="1" ht="12.75"/>
    <row r="212" s="39" customFormat="1" ht="12.75"/>
    <row r="213" s="39" customFormat="1" ht="12.75"/>
    <row r="214" s="39" customFormat="1" ht="12.75"/>
    <row r="215" s="39" customFormat="1" ht="12.75"/>
    <row r="216" s="39" customFormat="1" ht="12.75"/>
    <row r="217" s="39" customFormat="1" ht="12.75"/>
    <row r="218" s="39" customFormat="1" ht="12.75"/>
    <row r="219" s="39" customFormat="1" ht="12.75"/>
    <row r="220" s="39" customFormat="1" ht="12.75"/>
    <row r="221" s="39" customFormat="1" ht="12.75"/>
    <row r="222" s="39" customFormat="1" ht="12.75"/>
    <row r="223" s="39" customFormat="1" ht="12.75"/>
    <row r="224" s="39" customFormat="1" ht="12.75"/>
    <row r="225" s="39" customFormat="1" ht="12.75"/>
    <row r="226" s="39" customFormat="1" ht="12.75"/>
    <row r="227" s="39" customFormat="1" ht="12.75"/>
    <row r="228" s="39" customFormat="1" ht="12.75"/>
    <row r="229" s="39" customFormat="1" ht="12.75"/>
    <row r="230" s="39" customFormat="1" ht="12.75"/>
    <row r="231" s="39" customFormat="1" ht="12.75"/>
    <row r="232" s="39" customFormat="1" ht="12.75"/>
    <row r="233" s="39" customFormat="1" ht="12.75"/>
    <row r="234" s="39" customFormat="1" ht="12.75"/>
    <row r="235" s="39" customFormat="1" ht="12.75"/>
    <row r="236" s="39" customFormat="1" ht="12.75"/>
    <row r="237" s="39" customFormat="1" ht="12.75"/>
    <row r="238" s="39" customFormat="1" ht="12.75"/>
    <row r="239" s="39" customFormat="1" ht="12.75"/>
    <row r="240" s="39" customFormat="1" ht="12.75"/>
    <row r="241" s="39" customFormat="1" ht="12.75"/>
    <row r="242" s="39" customFormat="1" ht="12.75"/>
    <row r="243" s="39" customFormat="1" ht="12.75"/>
    <row r="244" s="39" customFormat="1" ht="12.75"/>
    <row r="245" s="39" customFormat="1" ht="12.75"/>
    <row r="246" s="39" customFormat="1" ht="12.75"/>
    <row r="247" s="39" customFormat="1" ht="12.75"/>
    <row r="248" s="39" customFormat="1" ht="12.75"/>
    <row r="249" s="39" customFormat="1" ht="12.75"/>
    <row r="250" s="39" customFormat="1" ht="12.75"/>
    <row r="251" s="39" customFormat="1" ht="12.75"/>
    <row r="252" s="39" customFormat="1" ht="12.75"/>
    <row r="253" s="39" customFormat="1" ht="12.75"/>
    <row r="254" s="39" customFormat="1" ht="12.75"/>
    <row r="255" s="39" customFormat="1" ht="12.75"/>
    <row r="256" s="39" customFormat="1" ht="12.75"/>
    <row r="257" s="39" customFormat="1" ht="12.75"/>
    <row r="258" s="39" customFormat="1" ht="12.75"/>
    <row r="259" s="39" customFormat="1" ht="12.75"/>
    <row r="260" s="39" customFormat="1" ht="12.75"/>
    <row r="261" s="39" customFormat="1" ht="12.75"/>
    <row r="262" s="39" customFormat="1" ht="12.75"/>
    <row r="263" s="39" customFormat="1" ht="12.75"/>
    <row r="264" s="39" customFormat="1" ht="12.75"/>
    <row r="265" s="39" customFormat="1" ht="12.75"/>
    <row r="266" s="39" customFormat="1" ht="12.75"/>
    <row r="267" s="39" customFormat="1" ht="12.75"/>
    <row r="268" s="39" customFormat="1" ht="12.75"/>
    <row r="269" s="39" customFormat="1" ht="12.75"/>
    <row r="270" s="39" customFormat="1" ht="12.75"/>
    <row r="271" s="39" customFormat="1" ht="12.75"/>
    <row r="272" s="39" customFormat="1" ht="12.75"/>
    <row r="273" s="39" customFormat="1" ht="12.75"/>
    <row r="274" s="39" customFormat="1" ht="12.75"/>
    <row r="275" s="39" customFormat="1" ht="12.75"/>
    <row r="276" s="39" customFormat="1" ht="12.75"/>
    <row r="277" s="39" customFormat="1" ht="12.75"/>
    <row r="278" s="39" customFormat="1" ht="12.75"/>
    <row r="279" s="39" customFormat="1" ht="12.75"/>
    <row r="280" s="39" customFormat="1" ht="12.75"/>
    <row r="281" s="39" customFormat="1" ht="12.75"/>
    <row r="282" s="39" customFormat="1" ht="12.75"/>
    <row r="283" s="39" customFormat="1" ht="12.75"/>
    <row r="284" s="39" customFormat="1" ht="12.75"/>
    <row r="285" s="39" customFormat="1" ht="12.75"/>
    <row r="286" s="39" customFormat="1" ht="12.75"/>
    <row r="287" s="39" customFormat="1" ht="12.75"/>
    <row r="288" s="39" customFormat="1" ht="12.75"/>
    <row r="289" s="39" customFormat="1" ht="12.75"/>
    <row r="290" s="39" customFormat="1" ht="12.75"/>
    <row r="291" s="39" customFormat="1" ht="12.75"/>
    <row r="292" s="39" customFormat="1" ht="12.75"/>
    <row r="293" s="39" customFormat="1" ht="12.75"/>
    <row r="294" s="39" customFormat="1" ht="12.75"/>
    <row r="295" s="39" customFormat="1" ht="12.75"/>
    <row r="296" s="39" customFormat="1" ht="12.75"/>
    <row r="297" s="39" customFormat="1" ht="12.75"/>
    <row r="298" s="39" customFormat="1" ht="12.75"/>
    <row r="299" s="39" customFormat="1" ht="12.75"/>
    <row r="300" s="39" customFormat="1" ht="12.75"/>
    <row r="301" s="39" customFormat="1" ht="12.75"/>
    <row r="302" s="39" customFormat="1" ht="12.75"/>
    <row r="303" s="39" customFormat="1" ht="12.75"/>
    <row r="304" s="39" customFormat="1" ht="12.75"/>
    <row r="305" s="39" customFormat="1" ht="12.75"/>
    <row r="306" s="39" customFormat="1" ht="12.75"/>
    <row r="307" s="39" customFormat="1" ht="12.75"/>
    <row r="308" s="39" customFormat="1" ht="12.75"/>
    <row r="309" s="39" customFormat="1" ht="12.75"/>
    <row r="310" s="39" customFormat="1" ht="12.75"/>
    <row r="311" s="39" customFormat="1" ht="12.75"/>
    <row r="312" s="39" customFormat="1" ht="12.75"/>
    <row r="313" s="39" customFormat="1" ht="12.75"/>
    <row r="314" s="39" customFormat="1" ht="12.75"/>
    <row r="315" s="39" customFormat="1" ht="12.75"/>
    <row r="316" s="39" customFormat="1" ht="12.75"/>
    <row r="317" s="39" customFormat="1" ht="12.75"/>
    <row r="318" s="39" customFormat="1" ht="12.75"/>
    <row r="319" s="39" customFormat="1" ht="12.75"/>
    <row r="320" s="39" customFormat="1" ht="12.75"/>
    <row r="321" s="39" customFormat="1" ht="12.75"/>
    <row r="322" s="39" customFormat="1" ht="12.75"/>
    <row r="323" s="39" customFormat="1" ht="12.75"/>
    <row r="324" s="39" customFormat="1" ht="12.75"/>
    <row r="325" s="39" customFormat="1" ht="12.75"/>
    <row r="326" s="39" customFormat="1" ht="12.75"/>
    <row r="327" s="39" customFormat="1" ht="12.75"/>
    <row r="328" s="39" customFormat="1" ht="12.75"/>
    <row r="329" s="39" customFormat="1" ht="12.75"/>
    <row r="330" s="39" customFormat="1" ht="12.75"/>
    <row r="331" s="39" customFormat="1" ht="12.75"/>
    <row r="332" s="39" customFormat="1" ht="12.75"/>
    <row r="333" s="39" customFormat="1" ht="12.75"/>
    <row r="334" s="39" customFormat="1" ht="12.75"/>
    <row r="335" s="39" customFormat="1" ht="12.75"/>
    <row r="336" s="39" customFormat="1" ht="12.75"/>
    <row r="337" s="39" customFormat="1" ht="12.75"/>
    <row r="338" s="39" customFormat="1" ht="12.75"/>
    <row r="339" s="39" customFormat="1" ht="12.75"/>
    <row r="340" s="39" customFormat="1" ht="12.75"/>
    <row r="341" s="39" customFormat="1" ht="12.75"/>
    <row r="342" s="39" customFormat="1" ht="12.75"/>
    <row r="343" s="39" customFormat="1" ht="12.75"/>
    <row r="344" s="39" customFormat="1" ht="12.75"/>
    <row r="345" s="39" customFormat="1" ht="12.75"/>
    <row r="346" s="39" customFormat="1" ht="12.75"/>
    <row r="347" s="39" customFormat="1" ht="12.75"/>
    <row r="348" s="39" customFormat="1" ht="12.75"/>
    <row r="349" s="39" customFormat="1" ht="12.75"/>
    <row r="350" s="39" customFormat="1" ht="12.75"/>
    <row r="351" s="39" customFormat="1" ht="12.75"/>
    <row r="352" s="39" customFormat="1" ht="12.75"/>
    <row r="353" s="39" customFormat="1" ht="12.75"/>
    <row r="354" s="39" customFormat="1" ht="12.75"/>
    <row r="355" s="39" customFormat="1" ht="12.75"/>
    <row r="356" s="39" customFormat="1" ht="12.75"/>
    <row r="357" s="39" customFormat="1" ht="12.75"/>
    <row r="358" s="39" customFormat="1" ht="12.75"/>
    <row r="359" s="39" customFormat="1" ht="12.75"/>
    <row r="360" s="39" customFormat="1" ht="12.75"/>
    <row r="361" s="39" customFormat="1" ht="12.75"/>
    <row r="362" s="39" customFormat="1" ht="12.75"/>
    <row r="363" s="39" customFormat="1" ht="12.75"/>
    <row r="364" s="39" customFormat="1" ht="12.75"/>
    <row r="365" s="39" customFormat="1" ht="12.75"/>
    <row r="366" s="39" customFormat="1" ht="12.75"/>
    <row r="367" s="39" customFormat="1" ht="12.75"/>
    <row r="368" s="39" customFormat="1" ht="12.75"/>
    <row r="369" s="39" customFormat="1" ht="12.75"/>
    <row r="370" s="39" customFormat="1" ht="12.75"/>
    <row r="371" s="39" customFormat="1" ht="12.75"/>
    <row r="372" s="39" customFormat="1" ht="12.75"/>
    <row r="373" s="39" customFormat="1" ht="12.75"/>
    <row r="374" s="39" customFormat="1" ht="12.75"/>
    <row r="375" s="39" customFormat="1" ht="12.75"/>
    <row r="376" s="39" customFormat="1" ht="12.75"/>
    <row r="377" s="39" customFormat="1" ht="12.75"/>
    <row r="378" s="39" customFormat="1" ht="12.75"/>
    <row r="379" s="39" customFormat="1" ht="12.75"/>
    <row r="380" s="39" customFormat="1" ht="12.75"/>
    <row r="381" s="39" customFormat="1" ht="12.75"/>
    <row r="382" s="39" customFormat="1" ht="12.75"/>
    <row r="383" s="39" customFormat="1" ht="12.75"/>
    <row r="384" s="39" customFormat="1" ht="12.75"/>
    <row r="385" s="39" customFormat="1" ht="12.75"/>
    <row r="386" s="39" customFormat="1" ht="12.75"/>
    <row r="387" s="39" customFormat="1" ht="12.75"/>
    <row r="388" s="39" customFormat="1" ht="12.75"/>
    <row r="389" s="39" customFormat="1" ht="12.75"/>
    <row r="390" s="39" customFormat="1" ht="12.75"/>
    <row r="391" s="39" customFormat="1" ht="12.75"/>
    <row r="392" s="39" customFormat="1" ht="12.75"/>
    <row r="393" s="39" customFormat="1" ht="12.75"/>
    <row r="394" s="39" customFormat="1" ht="12.75"/>
    <row r="395" s="39" customFormat="1" ht="12.75"/>
    <row r="396" s="39" customFormat="1" ht="12.75"/>
    <row r="397" s="39" customFormat="1" ht="12.75"/>
    <row r="398" s="39" customFormat="1" ht="12.75"/>
    <row r="399" s="39" customFormat="1" ht="12.75"/>
    <row r="400" s="39" customFormat="1" ht="12.75"/>
    <row r="401" s="39" customFormat="1" ht="12.75"/>
    <row r="402" s="39" customFormat="1" ht="12.75"/>
    <row r="403" s="39" customFormat="1" ht="12.75"/>
    <row r="404" s="39" customFormat="1" ht="12.75"/>
    <row r="405" s="39" customFormat="1" ht="12.75"/>
    <row r="406" s="39" customFormat="1" ht="12.75"/>
    <row r="407" s="39" customFormat="1" ht="12.75"/>
    <row r="408" s="39" customFormat="1" ht="12.75"/>
    <row r="409" s="39" customFormat="1" ht="12.75"/>
    <row r="410" s="39" customFormat="1" ht="12.75"/>
    <row r="411" s="39" customFormat="1" ht="12.75"/>
    <row r="412" s="39" customFormat="1" ht="12.75"/>
    <row r="413" s="39" customFormat="1" ht="12.75"/>
    <row r="414" s="39" customFormat="1" ht="12.75"/>
    <row r="415" s="39" customFormat="1" ht="12.75"/>
    <row r="416" s="39" customFormat="1" ht="12.75"/>
    <row r="417" s="39" customFormat="1" ht="12.75"/>
    <row r="418" s="39" customFormat="1" ht="12.75"/>
    <row r="419" s="39" customFormat="1" ht="12.75"/>
    <row r="420" s="39" customFormat="1" ht="12.75"/>
    <row r="421" s="39" customFormat="1" ht="12.75"/>
    <row r="422" s="39" customFormat="1" ht="12.75"/>
    <row r="423" s="39" customFormat="1" ht="12.75"/>
    <row r="424" s="39" customFormat="1" ht="12.75"/>
    <row r="425" s="39" customFormat="1" ht="12.75"/>
    <row r="426" s="39" customFormat="1" ht="12.75"/>
    <row r="427" s="39" customFormat="1" ht="12.75"/>
    <row r="428" s="39" customFormat="1" ht="12.75"/>
    <row r="429" s="39" customFormat="1" ht="12.75"/>
    <row r="430" s="39" customFormat="1" ht="12.75"/>
    <row r="431" s="39" customFormat="1" ht="12.75"/>
    <row r="432" s="39" customFormat="1" ht="12.75"/>
    <row r="433" s="39" customFormat="1" ht="12.75"/>
    <row r="434" s="39" customFormat="1" ht="12.75"/>
    <row r="435" s="39" customFormat="1" ht="12.75"/>
    <row r="436" s="39" customFormat="1" ht="12.75"/>
    <row r="437" s="39" customFormat="1" ht="12.75"/>
    <row r="438" s="39" customFormat="1" ht="12.75"/>
    <row r="439" s="39" customFormat="1" ht="12.75"/>
    <row r="440" s="39" customFormat="1" ht="12.75"/>
    <row r="441" s="39" customFormat="1" ht="12.75"/>
    <row r="442" s="39" customFormat="1" ht="12.75"/>
    <row r="443" s="39" customFormat="1" ht="12.75"/>
    <row r="444" s="39" customFormat="1" ht="12.75"/>
    <row r="445" s="39" customFormat="1" ht="12.75"/>
    <row r="446" s="39" customFormat="1" ht="12.75"/>
    <row r="447" s="39" customFormat="1" ht="12.75"/>
    <row r="448" s="39" customFormat="1" ht="12.75"/>
    <row r="449" s="39" customFormat="1" ht="12.75"/>
    <row r="450" s="39" customFormat="1" ht="12.75"/>
    <row r="451" s="39" customFormat="1" ht="12.75"/>
    <row r="452" s="39" customFormat="1" ht="12.75"/>
    <row r="453" s="39" customFormat="1" ht="12.75"/>
    <row r="454" s="39" customFormat="1" ht="12.75"/>
    <row r="455" s="39" customFormat="1" ht="12.75"/>
    <row r="456" s="39" customFormat="1" ht="12.75"/>
    <row r="457" s="39" customFormat="1" ht="12.75"/>
    <row r="458" s="39" customFormat="1" ht="12.75"/>
    <row r="459" s="39" customFormat="1" ht="12.75"/>
    <row r="460" s="39" customFormat="1" ht="12.75"/>
    <row r="461" s="39" customFormat="1" ht="12.75"/>
    <row r="462" s="39" customFormat="1" ht="12.75"/>
    <row r="463" s="39" customFormat="1" ht="12.75"/>
    <row r="464" s="39" customFormat="1" ht="12.75"/>
    <row r="465" s="39" customFormat="1" ht="12.75"/>
    <row r="466" s="39" customFormat="1" ht="12.75"/>
    <row r="467" s="39" customFormat="1" ht="12.75"/>
    <row r="468" s="39" customFormat="1" ht="12.75"/>
    <row r="469" s="39" customFormat="1" ht="12.75"/>
    <row r="470" s="39" customFormat="1" ht="12.75"/>
    <row r="471" s="39" customFormat="1" ht="12.75"/>
    <row r="472" s="39" customFormat="1" ht="12.75"/>
    <row r="473" s="39" customFormat="1" ht="12.75"/>
    <row r="474" s="39" customFormat="1" ht="12.75"/>
    <row r="475" s="39" customFormat="1" ht="12.75"/>
    <row r="476" s="39" customFormat="1" ht="12.75"/>
    <row r="477" s="39" customFormat="1" ht="12.75"/>
    <row r="478" s="39" customFormat="1" ht="12.75"/>
    <row r="479" s="39" customFormat="1" ht="12.75"/>
    <row r="480" s="39" customFormat="1" ht="12.75"/>
    <row r="481" s="39" customFormat="1" ht="12.75"/>
    <row r="482" s="39" customFormat="1" ht="12.75"/>
    <row r="483" s="39" customFormat="1" ht="12.75"/>
    <row r="484" s="39" customFormat="1" ht="12.75"/>
    <row r="485" s="39" customFormat="1" ht="12.75"/>
    <row r="486" s="39" customFormat="1" ht="12.75"/>
    <row r="487" s="39" customFormat="1" ht="12.75"/>
    <row r="488" s="39" customFormat="1" ht="12.75"/>
    <row r="489" s="39" customFormat="1" ht="12.75"/>
    <row r="490" s="39" customFormat="1" ht="12.75"/>
    <row r="491" s="39" customFormat="1" ht="12.75"/>
    <row r="492" s="39" customFormat="1" ht="12.75"/>
    <row r="493" s="39" customFormat="1" ht="12.75"/>
    <row r="494" s="39" customFormat="1" ht="12.75"/>
    <row r="495" s="39" customFormat="1" ht="12.75"/>
    <row r="496" s="39" customFormat="1" ht="12.75"/>
    <row r="497" s="39" customFormat="1" ht="12.75"/>
    <row r="498" s="39" customFormat="1" ht="12.75"/>
    <row r="499" s="39" customFormat="1" ht="12.75"/>
    <row r="500" s="39" customFormat="1" ht="12.75"/>
    <row r="501" s="39" customFormat="1" ht="12.75"/>
    <row r="502" s="39" customFormat="1" ht="12.75"/>
    <row r="503" s="39" customFormat="1" ht="12.75"/>
    <row r="504" s="39" customFormat="1" ht="12.75"/>
    <row r="505" s="39" customFormat="1" ht="12.75"/>
    <row r="506" s="39" customFormat="1" ht="12.75"/>
    <row r="507" s="39" customFormat="1" ht="12.75"/>
    <row r="508" s="39" customFormat="1" ht="12.75"/>
    <row r="509" s="39" customFormat="1" ht="12.75"/>
    <row r="510" s="39" customFormat="1" ht="12.75"/>
    <row r="511" s="39" customFormat="1" ht="12.75"/>
    <row r="512" s="39" customFormat="1" ht="12.75"/>
    <row r="513" s="39" customFormat="1" ht="12.75"/>
    <row r="514" s="39" customFormat="1" ht="12.75"/>
    <row r="515" s="39" customFormat="1" ht="12.75"/>
    <row r="516" s="39" customFormat="1" ht="12.75"/>
    <row r="517" s="39" customFormat="1" ht="12.75"/>
    <row r="518" s="39" customFormat="1" ht="12.75"/>
    <row r="519" s="39" customFormat="1" ht="12.75"/>
    <row r="520" s="39" customFormat="1" ht="12.75"/>
    <row r="521" s="39" customFormat="1" ht="12.75"/>
    <row r="522" s="39" customFormat="1" ht="12.75"/>
    <row r="523" s="39" customFormat="1" ht="12.75"/>
    <row r="524" s="39" customFormat="1" ht="12.75"/>
    <row r="525" s="39" customFormat="1" ht="12.75"/>
    <row r="526" s="39" customFormat="1" ht="12.75"/>
    <row r="527" s="39" customFormat="1" ht="12.75"/>
    <row r="528" s="39" customFormat="1" ht="12.75"/>
    <row r="529" s="39" customFormat="1" ht="12.75"/>
    <row r="530" s="39" customFormat="1" ht="12.75"/>
    <row r="531" s="39" customFormat="1" ht="12.75"/>
    <row r="532" s="39" customFormat="1" ht="12.75"/>
    <row r="533" s="39" customFormat="1" ht="12.75"/>
    <row r="534" s="39" customFormat="1" ht="12.75"/>
    <row r="535" s="39" customFormat="1" ht="12.75"/>
    <row r="536" s="39" customFormat="1" ht="12.75"/>
    <row r="537" s="39" customFormat="1" ht="12.75"/>
    <row r="538" s="39" customFormat="1" ht="12.75"/>
    <row r="539" s="39" customFormat="1" ht="12.75"/>
    <row r="540" s="39" customFormat="1" ht="12.75"/>
    <row r="541" s="39" customFormat="1" ht="12.75"/>
    <row r="542" s="39" customFormat="1" ht="12.75"/>
    <row r="543" s="39" customFormat="1" ht="12.75"/>
    <row r="544" s="39" customFormat="1" ht="12.75"/>
    <row r="545" s="39" customFormat="1" ht="12.75"/>
    <row r="546" s="39" customFormat="1" ht="12.75"/>
    <row r="547" s="39" customFormat="1" ht="12.75"/>
    <row r="548" s="39" customFormat="1" ht="12.75"/>
    <row r="549" s="39" customFormat="1" ht="12.75"/>
    <row r="550" s="39" customFormat="1" ht="12.75"/>
    <row r="551" s="39" customFormat="1" ht="12.75"/>
    <row r="552" s="39" customFormat="1" ht="12.75"/>
    <row r="553" s="39" customFormat="1" ht="12.75"/>
    <row r="554" s="39" customFormat="1" ht="12.75"/>
    <row r="555" s="39" customFormat="1" ht="12.75"/>
    <row r="556" s="39" customFormat="1" ht="12.75"/>
    <row r="557" s="39" customFormat="1" ht="12.75"/>
    <row r="558" s="39" customFormat="1" ht="12.75"/>
    <row r="559" s="39" customFormat="1" ht="12.75"/>
    <row r="560" s="39" customFormat="1" ht="12.75"/>
    <row r="561" s="39" customFormat="1" ht="12.75"/>
    <row r="562" s="39" customFormat="1" ht="12.75"/>
    <row r="563" s="39" customFormat="1" ht="12.75"/>
    <row r="564" s="39" customFormat="1" ht="12.75"/>
    <row r="565" s="39" customFormat="1" ht="12.75"/>
    <row r="566" s="39" customFormat="1" ht="12.75"/>
    <row r="567" s="39" customFormat="1" ht="12.75"/>
    <row r="568" s="39" customFormat="1" ht="12.75"/>
    <row r="569" s="39" customFormat="1" ht="12.75"/>
    <row r="570" s="39" customFormat="1" ht="12.75"/>
    <row r="571" s="39" customFormat="1" ht="12.75"/>
    <row r="572" s="39" customFormat="1" ht="12.75"/>
    <row r="573" s="39" customFormat="1" ht="12.75"/>
    <row r="574" s="39" customFormat="1" ht="12.75"/>
    <row r="575" s="39" customFormat="1" ht="12.75"/>
    <row r="576" s="39" customFormat="1" ht="12.75"/>
    <row r="577" s="39" customFormat="1" ht="12.75"/>
    <row r="578" s="39" customFormat="1" ht="12.75"/>
    <row r="579" s="39" customFormat="1" ht="12.75"/>
    <row r="580" s="39" customFormat="1" ht="12.75"/>
    <row r="581" s="39" customFormat="1" ht="12.75"/>
    <row r="582" s="39" customFormat="1" ht="12.75"/>
    <row r="583" s="39" customFormat="1" ht="12.75"/>
    <row r="584" s="39" customFormat="1" ht="12.75"/>
    <row r="585" s="39" customFormat="1" ht="12.75"/>
    <row r="586" s="39" customFormat="1" ht="12.75"/>
    <row r="587" s="39" customFormat="1" ht="12.75"/>
    <row r="588" s="39" customFormat="1" ht="12.75"/>
    <row r="589" s="39" customFormat="1" ht="12.75"/>
    <row r="590" s="39" customFormat="1" ht="12.75"/>
    <row r="591" s="39" customFormat="1" ht="12.75"/>
    <row r="592" s="39" customFormat="1" ht="12.75"/>
    <row r="593" s="39" customFormat="1" ht="12.75"/>
    <row r="594" s="39" customFormat="1" ht="12.75"/>
    <row r="595" s="39" customFormat="1" ht="12.75"/>
    <row r="596" s="39" customFormat="1" ht="12.75"/>
    <row r="597" s="39" customFormat="1" ht="12.75"/>
    <row r="598" s="39" customFormat="1" ht="12.75"/>
    <row r="599" s="39" customFormat="1" ht="12.75"/>
    <row r="600" s="39" customFormat="1" ht="12.75"/>
    <row r="601" s="39" customFormat="1" ht="12.75"/>
    <row r="602" s="39" customFormat="1" ht="12.75"/>
    <row r="603" s="39" customFormat="1" ht="12.75"/>
    <row r="604" s="39" customFormat="1" ht="12.75"/>
    <row r="605" s="39" customFormat="1" ht="12.75"/>
    <row r="606" s="39" customFormat="1" ht="12.75"/>
    <row r="607" s="39" customFormat="1" ht="12.75"/>
    <row r="608" s="39" customFormat="1" ht="12.75"/>
    <row r="609" s="39" customFormat="1" ht="12.75"/>
    <row r="610" s="39" customFormat="1" ht="12.75"/>
    <row r="611" s="39" customFormat="1" ht="12.75"/>
    <row r="612" s="39" customFormat="1" ht="12.75"/>
    <row r="613" s="39" customFormat="1" ht="12.75"/>
    <row r="614" s="39" customFormat="1" ht="12.75"/>
    <row r="615" s="39" customFormat="1" ht="12.75"/>
    <row r="616" s="39" customFormat="1" ht="12.75"/>
    <row r="617" s="39" customFormat="1" ht="12.75"/>
    <row r="618" s="39" customFormat="1" ht="12.75"/>
    <row r="619" s="39" customFormat="1" ht="12.75"/>
    <row r="620" s="39" customFormat="1" ht="12.75"/>
    <row r="621" s="39" customFormat="1" ht="12.75"/>
    <row r="622" s="39" customFormat="1" ht="12.75"/>
    <row r="623" s="39" customFormat="1" ht="12.75"/>
    <row r="624" s="39" customFormat="1" ht="12.75"/>
    <row r="625" s="39" customFormat="1" ht="12.75"/>
    <row r="626" s="39" customFormat="1" ht="12.75"/>
    <row r="627" s="39" customFormat="1" ht="12.75"/>
    <row r="628" s="39" customFormat="1" ht="12.75"/>
    <row r="629" s="39" customFormat="1" ht="12.75"/>
    <row r="630" s="39" customFormat="1" ht="12.75"/>
    <row r="631" s="39" customFormat="1" ht="12.75"/>
    <row r="632" s="39" customFormat="1" ht="12.75"/>
    <row r="633" s="39" customFormat="1" ht="12.75"/>
    <row r="634" s="39" customFormat="1" ht="12.75"/>
    <row r="635" s="39" customFormat="1" ht="12.75"/>
    <row r="636" s="39" customFormat="1" ht="12.75"/>
    <row r="637" s="39" customFormat="1" ht="12.75"/>
    <row r="638" s="39" customFormat="1" ht="12.75"/>
    <row r="639" s="39" customFormat="1" ht="12.75"/>
    <row r="640" s="39" customFormat="1" ht="12.75"/>
    <row r="641" s="39" customFormat="1" ht="12.75"/>
    <row r="642" s="39" customFormat="1" ht="12.75"/>
    <row r="643" s="39" customFormat="1" ht="12.75"/>
    <row r="644" s="39" customFormat="1" ht="12.75"/>
    <row r="645" s="39" customFormat="1" ht="12.75"/>
    <row r="646" s="39" customFormat="1" ht="12.75"/>
    <row r="647" s="39" customFormat="1" ht="12.75"/>
    <row r="648" s="39" customFormat="1" ht="12.75"/>
    <row r="649" s="39" customFormat="1" ht="12.75"/>
    <row r="650" s="39" customFormat="1" ht="12.75"/>
    <row r="651" s="39" customFormat="1" ht="12.75"/>
    <row r="652" s="39" customFormat="1" ht="12.75"/>
    <row r="653" s="39" customFormat="1" ht="12.75"/>
    <row r="654" s="39" customFormat="1" ht="12.75"/>
    <row r="655" s="39" customFormat="1" ht="12.75"/>
    <row r="656" s="39" customFormat="1" ht="12.75"/>
    <row r="657" s="39" customFormat="1" ht="12.75"/>
    <row r="658" s="39" customFormat="1" ht="12.75"/>
    <row r="659" s="39" customFormat="1" ht="12.75"/>
    <row r="660" s="39" customFormat="1" ht="12.75"/>
    <row r="661" s="39" customFormat="1" ht="12.75"/>
    <row r="662" s="39" customFormat="1" ht="12.75"/>
    <row r="663" s="39" customFormat="1" ht="12.75"/>
    <row r="664" s="39" customFormat="1" ht="12.75"/>
    <row r="665" s="39" customFormat="1" ht="12.75"/>
    <row r="666" s="39" customFormat="1" ht="12.75"/>
    <row r="667" s="39" customFormat="1" ht="12.75"/>
    <row r="668" s="39" customFormat="1" ht="12.75"/>
    <row r="669" s="39" customFormat="1" ht="12.75"/>
    <row r="670" s="39" customFormat="1" ht="12.75"/>
    <row r="671" s="39" customFormat="1" ht="12.75"/>
    <row r="672" s="39" customFormat="1" ht="12.75"/>
    <row r="673" s="39" customFormat="1" ht="12.75"/>
    <row r="674" s="39" customFormat="1" ht="12.75"/>
    <row r="675" s="39" customFormat="1" ht="12.75"/>
    <row r="676" s="39" customFormat="1" ht="12.75"/>
    <row r="677" s="39" customFormat="1" ht="12.75"/>
    <row r="678" s="39" customFormat="1" ht="12.75"/>
    <row r="679" s="39" customFormat="1" ht="12.75"/>
    <row r="680" s="39" customFormat="1" ht="12.75"/>
    <row r="681" s="39" customFormat="1" ht="12.75"/>
    <row r="682" s="39" customFormat="1" ht="12.75"/>
    <row r="683" s="39" customFormat="1" ht="12.75"/>
    <row r="684" s="39" customFormat="1" ht="12.75"/>
    <row r="685" s="39" customFormat="1" ht="12.75"/>
    <row r="686" s="39" customFormat="1" ht="12.75"/>
    <row r="687" s="39" customFormat="1" ht="12.75"/>
    <row r="688" s="39" customFormat="1" ht="12.75"/>
    <row r="689" s="39" customFormat="1" ht="12.75"/>
    <row r="690" s="39" customFormat="1" ht="12.75"/>
    <row r="691" s="39" customFormat="1" ht="12.75"/>
    <row r="692" s="39" customFormat="1" ht="12.75"/>
    <row r="693" s="39" customFormat="1" ht="12.75"/>
    <row r="694" s="39" customFormat="1" ht="12.75"/>
    <row r="695" s="39" customFormat="1" ht="12.75"/>
    <row r="696" s="39" customFormat="1" ht="12.75"/>
    <row r="697" s="39" customFormat="1" ht="12.75"/>
    <row r="698" s="39" customFormat="1" ht="12.75"/>
    <row r="699" s="39" customFormat="1" ht="12.75"/>
    <row r="700" s="39" customFormat="1" ht="12.75"/>
    <row r="701" s="39" customFormat="1" ht="12.75"/>
    <row r="702" s="39" customFormat="1" ht="12.75"/>
    <row r="703" s="39" customFormat="1" ht="12.75"/>
    <row r="704" s="39" customFormat="1" ht="12.75"/>
    <row r="705" s="39" customFormat="1" ht="12.75"/>
    <row r="706" s="39" customFormat="1" ht="12.75"/>
    <row r="707" s="39" customFormat="1" ht="12.75"/>
    <row r="708" s="39" customFormat="1" ht="12.75"/>
    <row r="709" s="39" customFormat="1" ht="12.75"/>
    <row r="710" s="39" customFormat="1" ht="12.75"/>
    <row r="711" s="39" customFormat="1" ht="12.75"/>
    <row r="712" s="39" customFormat="1" ht="12.75"/>
    <row r="713" s="39" customFormat="1" ht="12.75"/>
    <row r="714" s="39" customFormat="1" ht="12.75"/>
    <row r="715" s="39" customFormat="1" ht="12.75"/>
    <row r="716" s="39" customFormat="1" ht="12.75"/>
    <row r="717" s="39" customFormat="1" ht="12.75"/>
    <row r="718" s="39" customFormat="1" ht="12.75"/>
    <row r="719" s="39" customFormat="1" ht="12.75"/>
    <row r="720" s="39" customFormat="1" ht="12.75"/>
    <row r="721" s="39" customFormat="1" ht="12.75"/>
    <row r="722" s="39" customFormat="1" ht="12.75"/>
    <row r="723" s="39" customFormat="1" ht="12.75"/>
    <row r="724" s="39" customFormat="1" ht="12.75"/>
    <row r="725" s="39" customFormat="1" ht="12.75"/>
    <row r="726" s="39" customFormat="1" ht="12.75"/>
    <row r="727" s="39" customFormat="1" ht="12.75"/>
    <row r="728" s="39" customFormat="1" ht="12.75"/>
    <row r="729" s="39" customFormat="1" ht="12.75"/>
    <row r="730" s="39" customFormat="1" ht="12.75"/>
    <row r="731" s="39" customFormat="1" ht="12.75"/>
    <row r="732" s="39" customFormat="1" ht="12.75"/>
    <row r="733" s="39" customFormat="1" ht="12.75"/>
    <row r="734" s="39" customFormat="1" ht="12.75"/>
    <row r="735" s="39" customFormat="1" ht="12.75"/>
    <row r="736" s="39" customFormat="1" ht="12.75"/>
    <row r="737" s="39" customFormat="1" ht="12.75"/>
    <row r="738" s="39" customFormat="1" ht="12.75"/>
    <row r="739" s="39" customFormat="1" ht="12.75"/>
    <row r="740" s="39" customFormat="1" ht="12.75"/>
    <row r="741" s="39" customFormat="1" ht="12.75"/>
    <row r="742" s="39" customFormat="1" ht="12.75"/>
    <row r="743" s="39" customFormat="1" ht="12.75"/>
    <row r="744" s="39" customFormat="1" ht="12.75"/>
    <row r="745" s="39" customFormat="1" ht="12.75"/>
    <row r="746" s="39" customFormat="1" ht="12.75"/>
    <row r="747" s="39" customFormat="1" ht="12.75"/>
    <row r="748" s="39" customFormat="1" ht="12.75"/>
    <row r="749" s="39" customFormat="1" ht="12.75"/>
    <row r="750" s="39" customFormat="1" ht="12.75"/>
    <row r="751" s="39" customFormat="1" ht="12.75"/>
    <row r="752" s="39" customFormat="1" ht="12.75"/>
    <row r="753" s="39" customFormat="1" ht="12.75"/>
    <row r="754" s="39" customFormat="1" ht="12.75"/>
    <row r="755" s="39" customFormat="1" ht="12.75"/>
    <row r="756" s="39" customFormat="1" ht="12.75"/>
    <row r="757" s="39" customFormat="1" ht="12.75"/>
    <row r="758" s="39" customFormat="1" ht="12.75"/>
    <row r="759" s="39" customFormat="1" ht="12.75"/>
    <row r="760" s="39" customFormat="1" ht="12.75"/>
    <row r="761" s="39" customFormat="1" ht="12.75"/>
    <row r="762" s="39" customFormat="1" ht="12.75"/>
    <row r="763" s="39" customFormat="1" ht="12.75"/>
    <row r="764" s="39" customFormat="1" ht="12.75"/>
    <row r="765" s="39" customFormat="1" ht="12.75"/>
    <row r="766" s="39" customFormat="1" ht="12.75"/>
    <row r="767" s="39" customFormat="1" ht="12.75"/>
    <row r="768" s="39" customFormat="1" ht="12.75"/>
    <row r="769" s="39" customFormat="1" ht="12.75"/>
    <row r="770" s="39" customFormat="1" ht="12.75"/>
    <row r="771" s="39" customFormat="1" ht="12.75"/>
    <row r="772" s="39" customFormat="1" ht="12.75"/>
    <row r="773" s="39" customFormat="1" ht="12.75"/>
    <row r="774" s="39" customFormat="1" ht="12.75"/>
    <row r="775" s="39" customFormat="1" ht="12.75"/>
    <row r="776" s="39" customFormat="1" ht="12.75"/>
    <row r="777" s="39" customFormat="1" ht="12.75"/>
    <row r="778" s="39" customFormat="1" ht="12.75"/>
    <row r="779" s="39" customFormat="1" ht="12.75"/>
    <row r="780" s="39" customFormat="1" ht="12.75"/>
    <row r="781" s="39" customFormat="1" ht="12.75"/>
    <row r="782" s="39" customFormat="1" ht="12.75"/>
    <row r="783" s="39" customFormat="1" ht="12.75"/>
    <row r="784" s="39" customFormat="1" ht="12.75"/>
    <row r="785" s="39" customFormat="1" ht="12.75"/>
    <row r="786" s="39" customFormat="1" ht="12.75"/>
    <row r="787" s="39" customFormat="1" ht="12.75"/>
    <row r="788" s="39" customFormat="1" ht="12.75"/>
    <row r="789" s="39" customFormat="1" ht="12.75"/>
    <row r="790" s="39" customFormat="1" ht="12.75"/>
    <row r="791" s="39" customFormat="1" ht="12.75"/>
    <row r="792" s="39" customFormat="1" ht="12.75"/>
    <row r="793" s="39" customFormat="1" ht="12.75"/>
    <row r="794" s="39" customFormat="1" ht="12.75"/>
    <row r="795" s="39" customFormat="1" ht="12.75"/>
    <row r="796" s="39" customFormat="1" ht="12.75"/>
    <row r="797" s="39" customFormat="1" ht="12.75"/>
    <row r="798" s="39" customFormat="1" ht="12.75"/>
    <row r="799" s="39" customFormat="1" ht="12.75"/>
    <row r="800" s="39" customFormat="1" ht="12.75"/>
    <row r="801" s="39" customFormat="1" ht="12.75"/>
    <row r="802" s="39" customFormat="1" ht="12.75"/>
    <row r="803" s="39" customFormat="1" ht="12.75"/>
    <row r="804" s="39" customFormat="1" ht="12.75"/>
    <row r="805" s="39" customFormat="1" ht="12.75"/>
    <row r="806" s="39" customFormat="1" ht="12.75"/>
    <row r="807" s="39" customFormat="1" ht="12.75"/>
    <row r="808" s="39" customFormat="1" ht="12.75"/>
    <row r="809" s="39" customFormat="1" ht="12.75"/>
    <row r="810" s="39" customFormat="1" ht="12.75"/>
    <row r="811" s="39" customFormat="1" ht="12.75"/>
    <row r="812" s="39" customFormat="1" ht="12.75"/>
    <row r="813" s="39" customFormat="1" ht="12.75"/>
    <row r="814" s="39" customFormat="1" ht="12.75"/>
    <row r="815" s="39" customFormat="1" ht="12.75"/>
    <row r="816" s="39" customFormat="1" ht="12.75"/>
    <row r="817" s="39" customFormat="1" ht="12.75"/>
    <row r="818" s="39" customFormat="1" ht="12.75"/>
    <row r="819" s="39" customFormat="1" ht="12.75"/>
    <row r="820" s="39" customFormat="1" ht="12.75"/>
    <row r="821" s="39" customFormat="1" ht="12.75"/>
    <row r="822" s="39" customFormat="1" ht="12.75"/>
    <row r="823" s="39" customFormat="1" ht="12.75"/>
    <row r="824" s="39" customFormat="1" ht="12.75"/>
    <row r="825" s="39" customFormat="1" ht="12.75"/>
    <row r="826" s="39" customFormat="1" ht="12.75"/>
    <row r="827" s="39" customFormat="1" ht="12.75"/>
    <row r="828" s="39" customFormat="1" ht="12.75"/>
    <row r="829" s="39" customFormat="1" ht="12.75"/>
    <row r="830" s="39" customFormat="1" ht="12.75"/>
    <row r="831" s="39" customFormat="1" ht="12.75"/>
    <row r="832" s="39" customFormat="1" ht="12.75"/>
    <row r="833" s="39" customFormat="1" ht="12.75"/>
    <row r="834" s="39" customFormat="1" ht="12.75"/>
    <row r="835" s="39" customFormat="1" ht="12.75"/>
    <row r="836" s="39" customFormat="1" ht="12.75"/>
    <row r="837" s="39" customFormat="1" ht="12.75"/>
    <row r="838" s="39" customFormat="1" ht="12.75"/>
    <row r="839" s="39" customFormat="1" ht="12.75"/>
    <row r="840" s="39" customFormat="1" ht="12.75"/>
    <row r="841" s="39" customFormat="1" ht="12.75"/>
    <row r="842" s="39" customFormat="1" ht="12.75"/>
    <row r="843" s="39" customFormat="1" ht="12.75"/>
    <row r="844" s="39" customFormat="1" ht="12.75"/>
    <row r="845" s="39" customFormat="1" ht="12.75"/>
    <row r="846" s="39" customFormat="1" ht="12.75"/>
    <row r="847" s="39" customFormat="1" ht="12.75"/>
    <row r="848" s="39" customFormat="1" ht="12.75"/>
    <row r="849" s="39" customFormat="1" ht="12.75"/>
    <row r="850" s="39" customFormat="1" ht="12.75"/>
    <row r="851" s="39" customFormat="1" ht="12.75"/>
    <row r="852" s="39" customFormat="1" ht="12.75"/>
    <row r="853" s="39" customFormat="1" ht="12.75"/>
    <row r="854" s="39" customFormat="1" ht="12.75"/>
    <row r="855" s="39" customFormat="1" ht="12.75"/>
    <row r="856" s="39" customFormat="1" ht="12.75"/>
    <row r="857" s="39" customFormat="1" ht="12.75"/>
    <row r="858" s="39" customFormat="1" ht="12.75"/>
    <row r="859" s="39" customFormat="1" ht="12.75"/>
    <row r="860" s="39" customFormat="1" ht="12.75"/>
    <row r="861" s="39" customFormat="1" ht="12.75"/>
    <row r="862" s="39" customFormat="1" ht="12.75"/>
    <row r="863" s="39" customFormat="1" ht="12.75"/>
    <row r="864" s="39" customFormat="1" ht="12.75"/>
    <row r="865" s="39" customFormat="1" ht="12.75"/>
    <row r="866" s="39" customFormat="1" ht="12.75"/>
    <row r="867" s="39" customFormat="1" ht="12.75"/>
    <row r="868" s="39" customFormat="1" ht="12.75"/>
    <row r="869" s="39" customFormat="1" ht="12.75"/>
    <row r="870" s="39" customFormat="1" ht="12.75"/>
    <row r="871" s="39" customFormat="1" ht="12.75"/>
    <row r="872" s="39" customFormat="1" ht="12.75"/>
    <row r="873" s="39" customFormat="1" ht="12.75"/>
    <row r="874" s="39" customFormat="1" ht="12.75"/>
    <row r="875" s="39" customFormat="1" ht="12.75"/>
    <row r="876" s="39" customFormat="1" ht="12.75"/>
    <row r="877" s="39" customFormat="1" ht="12.75"/>
    <row r="878" s="39" customFormat="1" ht="12.75"/>
    <row r="879" s="39" customFormat="1" ht="12.75"/>
    <row r="880" s="39" customFormat="1" ht="12.75"/>
    <row r="881" s="39" customFormat="1" ht="12.75"/>
    <row r="882" s="39" customFormat="1" ht="12.75"/>
    <row r="883" s="39" customFormat="1" ht="12.75"/>
    <row r="884" s="39" customFormat="1" ht="12.75"/>
    <row r="885" s="39" customFormat="1" ht="12.75"/>
    <row r="886" s="39" customFormat="1" ht="12.75"/>
    <row r="887" s="39" customFormat="1" ht="12.75"/>
    <row r="888" s="39" customFormat="1" ht="12.75"/>
    <row r="889" s="39" customFormat="1" ht="12.75"/>
    <row r="890" s="39" customFormat="1" ht="12.75"/>
    <row r="891" s="39" customFormat="1" ht="12.75"/>
    <row r="892" s="39" customFormat="1" ht="12.75"/>
    <row r="893" s="39" customFormat="1" ht="12.75"/>
    <row r="894" s="39" customFormat="1" ht="12.75"/>
    <row r="895" s="39" customFormat="1" ht="12.75"/>
    <row r="896" s="39" customFormat="1" ht="12.75"/>
    <row r="897" s="39" customFormat="1" ht="12.75"/>
    <row r="898" s="39" customFormat="1" ht="12.75"/>
    <row r="899" s="39" customFormat="1" ht="12.75"/>
    <row r="900" s="39" customFormat="1" ht="12.75"/>
    <row r="901" s="39" customFormat="1" ht="12.75"/>
    <row r="902" s="39" customFormat="1" ht="12.75"/>
    <row r="903" s="39" customFormat="1" ht="12.75"/>
    <row r="904" s="39" customFormat="1" ht="12.75"/>
    <row r="905" s="39" customFormat="1" ht="12.75"/>
    <row r="906" s="39" customFormat="1" ht="12.75"/>
    <row r="907" s="39" customFormat="1" ht="12.75"/>
    <row r="908" s="39" customFormat="1" ht="12.75"/>
    <row r="909" s="39" customFormat="1" ht="12.75"/>
    <row r="910" s="39" customFormat="1" ht="12.75"/>
    <row r="911" s="39" customFormat="1" ht="12.75"/>
    <row r="912" s="39" customFormat="1" ht="12.75"/>
    <row r="913" s="39" customFormat="1" ht="12.75"/>
    <row r="914" s="39" customFormat="1" ht="12.75"/>
    <row r="915" s="39" customFormat="1" ht="12.75"/>
    <row r="916" s="39" customFormat="1" ht="12.75"/>
    <row r="917" s="39" customFormat="1" ht="12.75"/>
    <row r="918" s="39" customFormat="1" ht="12.75"/>
    <row r="919" s="39" customFormat="1" ht="12.75"/>
    <row r="920" s="39" customFormat="1" ht="12.75"/>
    <row r="921" s="39" customFormat="1" ht="12.75"/>
    <row r="922" s="39" customFormat="1" ht="12.75"/>
    <row r="923" s="39" customFormat="1" ht="12.75"/>
    <row r="924" s="39" customFormat="1" ht="12.75"/>
    <row r="925" s="39" customFormat="1" ht="12.75"/>
    <row r="926" s="39" customFormat="1" ht="12.75"/>
    <row r="927" s="39" customFormat="1" ht="12.75"/>
    <row r="928" s="39" customFormat="1" ht="12.75"/>
    <row r="929" s="39" customFormat="1" ht="12.75"/>
    <row r="930" s="39" customFormat="1" ht="12.75"/>
    <row r="931" s="39" customFormat="1" ht="12.75"/>
    <row r="932" s="39" customFormat="1" ht="12.75"/>
    <row r="933" s="39" customFormat="1" ht="12.75"/>
    <row r="934" s="39" customFormat="1" ht="12.75"/>
    <row r="935" spans="3:11" ht="12.75">
      <c r="C935" s="39"/>
      <c r="D935" s="39"/>
      <c r="E935" s="39"/>
      <c r="G935" s="39"/>
      <c r="H935" s="39"/>
      <c r="I935" s="39"/>
      <c r="J935" s="39"/>
      <c r="K935" s="39"/>
    </row>
  </sheetData>
  <mergeCells count="1">
    <mergeCell ref="A15:C16"/>
  </mergeCells>
  <printOptions/>
  <pageMargins left="0.75" right="0.75" top="1" bottom="1" header="0.5" footer="0.5"/>
  <pageSetup fitToHeight="1" fitToWidth="1" horizontalDpi="600" verticalDpi="600" orientation="landscape" paperSize="9" r:id="rId2"/>
  <drawing r:id="rId1"/>
</worksheet>
</file>

<file path=xl/worksheets/sheet57.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140625" defaultRowHeight="12.75"/>
  <cols>
    <col min="1" max="1" width="12.57421875" style="2" customWidth="1"/>
    <col min="2" max="6" width="9.140625" style="2" customWidth="1"/>
    <col min="7" max="7" width="9.28125" style="2" customWidth="1"/>
    <col min="8" max="16384" width="9.140625" style="2" customWidth="1"/>
  </cols>
  <sheetData>
    <row r="1" spans="1:2" ht="11.25">
      <c r="A1" s="100">
        <v>4.13</v>
      </c>
      <c r="B1" s="1" t="s">
        <v>143</v>
      </c>
    </row>
    <row r="2" ht="11.25">
      <c r="A2" s="24"/>
    </row>
    <row r="3" spans="1:12" ht="12.75">
      <c r="A3" s="1"/>
      <c r="D3" s="4" t="s">
        <v>556</v>
      </c>
      <c r="F3" s="554"/>
      <c r="H3" s="555"/>
      <c r="I3"/>
      <c r="J3"/>
      <c r="K3"/>
      <c r="L3"/>
    </row>
    <row r="4" spans="1:12" ht="12.75">
      <c r="A4" s="19" t="s">
        <v>548</v>
      </c>
      <c r="B4" s="19">
        <v>2004</v>
      </c>
      <c r="C4" s="19">
        <v>2005</v>
      </c>
      <c r="D4" s="35">
        <v>2006</v>
      </c>
      <c r="F4" s="554"/>
      <c r="H4" s="556"/>
      <c r="I4"/>
      <c r="J4"/>
      <c r="K4"/>
      <c r="L4"/>
    </row>
    <row r="5" spans="1:12" ht="12.75">
      <c r="A5" s="753" t="s">
        <v>532</v>
      </c>
      <c r="B5" s="755">
        <v>0.7772908765404482</v>
      </c>
      <c r="C5" s="755">
        <v>0.9421979675174778</v>
      </c>
      <c r="D5" s="755">
        <v>1.0248072986503423</v>
      </c>
      <c r="J5"/>
      <c r="K5"/>
      <c r="L5"/>
    </row>
    <row r="6" spans="1:12" ht="12.75">
      <c r="A6" s="753" t="s">
        <v>431</v>
      </c>
      <c r="B6" s="543">
        <v>0.8336653745956232</v>
      </c>
      <c r="C6" s="543">
        <v>0.8588318760982858</v>
      </c>
      <c r="D6" s="543">
        <v>0.8873893701308968</v>
      </c>
      <c r="J6"/>
      <c r="K6"/>
      <c r="L6"/>
    </row>
    <row r="7" spans="1:12" ht="12.75">
      <c r="A7" s="753" t="s">
        <v>437</v>
      </c>
      <c r="B7" s="543">
        <v>0.7334883891353923</v>
      </c>
      <c r="C7" s="543">
        <v>0.8188141763494843</v>
      </c>
      <c r="D7" s="543">
        <v>0.8063614477191438</v>
      </c>
      <c r="J7"/>
      <c r="K7"/>
      <c r="L7"/>
    </row>
    <row r="8" spans="1:12" ht="12.75">
      <c r="A8" s="753" t="s">
        <v>425</v>
      </c>
      <c r="B8" s="543">
        <v>0.8471311532332937</v>
      </c>
      <c r="C8" s="543">
        <v>0.8116673935643918</v>
      </c>
      <c r="D8" s="543">
        <v>0.7981931248133574</v>
      </c>
      <c r="J8"/>
      <c r="K8"/>
      <c r="L8"/>
    </row>
    <row r="9" spans="1:12" ht="11.25" customHeight="1">
      <c r="A9" s="756" t="s">
        <v>628</v>
      </c>
      <c r="B9" s="757">
        <v>0.38892090200145985</v>
      </c>
      <c r="C9" s="757">
        <v>0.419598973478373</v>
      </c>
      <c r="D9" s="757">
        <v>0.5408816265688999</v>
      </c>
      <c r="J9"/>
      <c r="K9"/>
      <c r="L9"/>
    </row>
    <row r="10" spans="1:12" ht="12.75">
      <c r="A10" s="753" t="s">
        <v>533</v>
      </c>
      <c r="B10" s="543">
        <v>0.3626743889405449</v>
      </c>
      <c r="C10" s="543">
        <v>0.47269436256208336</v>
      </c>
      <c r="D10" s="543">
        <v>0.5140818273776898</v>
      </c>
      <c r="J10"/>
      <c r="K10"/>
      <c r="L10"/>
    </row>
    <row r="11" spans="1:12" ht="12.75">
      <c r="A11" s="753" t="s">
        <v>424</v>
      </c>
      <c r="B11" s="543">
        <v>0.4096531001300618</v>
      </c>
      <c r="C11" s="543">
        <v>0.5257092426462397</v>
      </c>
      <c r="D11" s="543">
        <v>0.49948369940739074</v>
      </c>
      <c r="J11"/>
      <c r="K11"/>
      <c r="L11"/>
    </row>
    <row r="12" spans="1:4" ht="11.25">
      <c r="A12" s="753" t="s">
        <v>529</v>
      </c>
      <c r="B12" s="543">
        <v>0.2329081881579748</v>
      </c>
      <c r="C12" s="543">
        <v>0.521781142439765</v>
      </c>
      <c r="D12" s="543">
        <v>0.46886619041487604</v>
      </c>
    </row>
    <row r="13" spans="1:4" ht="11.25">
      <c r="A13" s="753" t="s">
        <v>429</v>
      </c>
      <c r="B13" s="543">
        <v>0.41152784672280923</v>
      </c>
      <c r="C13" s="543">
        <v>0.4735895874171528</v>
      </c>
      <c r="D13" s="543">
        <v>0.467686901505485</v>
      </c>
    </row>
    <row r="14" spans="1:4" ht="11.25">
      <c r="A14" s="753" t="s">
        <v>531</v>
      </c>
      <c r="B14" s="543">
        <v>0.36678175565711235</v>
      </c>
      <c r="C14" s="543">
        <v>0.4612135530124056</v>
      </c>
      <c r="D14" s="543">
        <v>0.3958663469055933</v>
      </c>
    </row>
    <row r="15" spans="1:4" ht="11.25">
      <c r="A15" s="753" t="s">
        <v>426</v>
      </c>
      <c r="B15" s="543">
        <v>0.27606469844007786</v>
      </c>
      <c r="C15" s="543">
        <v>0.36035065930328714</v>
      </c>
      <c r="D15" s="543">
        <v>0.3560393976248263</v>
      </c>
    </row>
    <row r="16" spans="1:4" ht="11.25">
      <c r="A16" s="753" t="s">
        <v>428</v>
      </c>
      <c r="B16" s="543">
        <v>0.23933541752092508</v>
      </c>
      <c r="C16" s="543">
        <v>0.2719009563088954</v>
      </c>
      <c r="D16" s="543">
        <v>0.31510187065745193</v>
      </c>
    </row>
    <row r="17" spans="1:4" ht="11.25">
      <c r="A17" s="753" t="s">
        <v>530</v>
      </c>
      <c r="B17" s="543">
        <v>0.6271454435470258</v>
      </c>
      <c r="C17" s="543">
        <v>0.21106610546544352</v>
      </c>
      <c r="D17" s="543">
        <v>0.21176865213781085</v>
      </c>
    </row>
    <row r="18" spans="1:4" ht="11.25">
      <c r="A18" s="753" t="s">
        <v>430</v>
      </c>
      <c r="B18" s="543">
        <v>0.14745936730757522</v>
      </c>
      <c r="C18" s="543">
        <v>0.2899701154608381</v>
      </c>
      <c r="D18" s="543">
        <v>0.19715032585644654</v>
      </c>
    </row>
    <row r="19" spans="1:4" ht="11.25">
      <c r="A19" s="753" t="s">
        <v>427</v>
      </c>
      <c r="B19" s="543">
        <v>0.1570387378046324</v>
      </c>
      <c r="C19" s="543">
        <v>0.17156048509528657</v>
      </c>
      <c r="D19" s="543">
        <v>0.17298048778955383</v>
      </c>
    </row>
    <row r="20" spans="1:4" ht="11.25">
      <c r="A20" s="753"/>
      <c r="B20" s="543"/>
      <c r="C20" s="543"/>
      <c r="D20" s="543"/>
    </row>
    <row r="21" spans="1:4" ht="11.25">
      <c r="A21" s="753" t="s">
        <v>451</v>
      </c>
      <c r="B21" s="543">
        <v>0.8741211964232218</v>
      </c>
      <c r="C21" s="543">
        <v>0.937894236312452</v>
      </c>
      <c r="D21" s="543">
        <v>0.8879660281882449</v>
      </c>
    </row>
    <row r="22" spans="1:4" ht="11.25">
      <c r="A22" s="754" t="s">
        <v>461</v>
      </c>
      <c r="B22" s="601">
        <v>0.4103440779063233</v>
      </c>
      <c r="C22" s="601">
        <v>0.4406278699049068</v>
      </c>
      <c r="D22" s="601">
        <v>0.3910028218774633</v>
      </c>
    </row>
    <row r="23" s="31" customFormat="1" ht="11.25">
      <c r="D23" s="32" t="s">
        <v>590</v>
      </c>
    </row>
    <row r="24" spans="10:11" ht="11.25">
      <c r="J24" s="273"/>
      <c r="K24" s="273"/>
    </row>
    <row r="25" spans="10:11" ht="11.25">
      <c r="J25" s="273"/>
      <c r="K25" s="273"/>
    </row>
    <row r="26" spans="1:11" ht="11.25">
      <c r="A26" s="271"/>
      <c r="B26" s="272"/>
      <c r="C26" s="272"/>
      <c r="D26" s="272"/>
      <c r="E26" s="751"/>
      <c r="F26" s="752"/>
      <c r="G26" s="752"/>
      <c r="H26" s="752"/>
      <c r="J26" s="273"/>
      <c r="K26" s="273"/>
    </row>
    <row r="27" spans="1:11" ht="11.25">
      <c r="A27" s="271"/>
      <c r="B27" s="272"/>
      <c r="C27" s="272"/>
      <c r="D27" s="272"/>
      <c r="E27" s="272"/>
      <c r="F27" s="551"/>
      <c r="H27" s="31"/>
      <c r="I27" s="31"/>
      <c r="J27" s="31"/>
      <c r="K27" s="31"/>
    </row>
    <row r="28" spans="1:7" ht="11.25">
      <c r="A28" s="271"/>
      <c r="B28" s="272"/>
      <c r="C28" s="272"/>
      <c r="D28" s="272"/>
      <c r="E28" s="272"/>
      <c r="F28" s="552"/>
      <c r="G28" s="553"/>
    </row>
    <row r="29" spans="1:11" ht="11.25">
      <c r="A29" s="271"/>
      <c r="B29" s="272"/>
      <c r="C29" s="272"/>
      <c r="D29" s="272"/>
      <c r="E29" s="272"/>
      <c r="F29" s="273"/>
      <c r="G29" s="273"/>
      <c r="H29" s="271"/>
      <c r="I29" s="273"/>
      <c r="J29" s="273"/>
      <c r="K29" s="273"/>
    </row>
    <row r="30" spans="1:7" ht="11.25">
      <c r="A30" s="271"/>
      <c r="B30" s="275"/>
      <c r="C30" s="275"/>
      <c r="D30" s="272"/>
      <c r="E30" s="272"/>
      <c r="F30" s="273"/>
      <c r="G30" s="273"/>
    </row>
    <row r="31" spans="1:7" ht="11.25">
      <c r="A31" s="271"/>
      <c r="B31" s="272"/>
      <c r="C31" s="272"/>
      <c r="D31" s="272"/>
      <c r="E31" s="272"/>
      <c r="F31" s="273"/>
      <c r="G31" s="273"/>
    </row>
    <row r="32" spans="1:11" ht="11.25">
      <c r="A32" s="271"/>
      <c r="B32" s="272"/>
      <c r="C32" s="272"/>
      <c r="D32" s="272"/>
      <c r="E32" s="272"/>
      <c r="F32" s="273"/>
      <c r="G32" s="273"/>
      <c r="H32" s="273"/>
      <c r="I32" s="273"/>
      <c r="J32" s="273"/>
      <c r="K32" s="274"/>
    </row>
    <row r="33" spans="1:11" ht="11.25">
      <c r="A33" s="271"/>
      <c r="B33" s="272"/>
      <c r="C33" s="272"/>
      <c r="D33" s="272"/>
      <c r="E33" s="272"/>
      <c r="F33" s="273"/>
      <c r="G33" s="273"/>
      <c r="H33" s="273"/>
      <c r="I33" s="273"/>
      <c r="J33" s="273"/>
      <c r="K33" s="274"/>
    </row>
    <row r="34" spans="1:11" ht="11.25">
      <c r="A34" s="271"/>
      <c r="B34" s="272"/>
      <c r="C34" s="272"/>
      <c r="D34" s="272"/>
      <c r="E34" s="272"/>
      <c r="F34" s="273"/>
      <c r="G34" s="273"/>
      <c r="H34" s="273"/>
      <c r="I34" s="273"/>
      <c r="J34" s="273"/>
      <c r="K34" s="274"/>
    </row>
    <row r="35" spans="1:11" ht="11.25">
      <c r="A35" s="271"/>
      <c r="B35" s="272"/>
      <c r="C35" s="272"/>
      <c r="D35" s="272"/>
      <c r="E35" s="272"/>
      <c r="F35" s="273"/>
      <c r="G35" s="273"/>
      <c r="H35" s="273"/>
      <c r="I35" s="273"/>
      <c r="J35" s="273"/>
      <c r="K35" s="274"/>
    </row>
    <row r="36" spans="1:11" ht="11.25">
      <c r="A36" s="271"/>
      <c r="B36" s="272"/>
      <c r="C36" s="272"/>
      <c r="D36" s="272"/>
      <c r="E36" s="272"/>
      <c r="F36" s="273"/>
      <c r="G36" s="273"/>
      <c r="H36" s="273"/>
      <c r="I36" s="273"/>
      <c r="J36" s="273"/>
      <c r="K36" s="274"/>
    </row>
    <row r="37" spans="1:11" ht="11.25">
      <c r="A37" s="271"/>
      <c r="B37" s="272"/>
      <c r="C37" s="272"/>
      <c r="D37" s="272"/>
      <c r="E37" s="272"/>
      <c r="F37" s="273"/>
      <c r="G37" s="273"/>
      <c r="H37" s="273"/>
      <c r="I37" s="273"/>
      <c r="J37" s="273"/>
      <c r="K37" s="274"/>
    </row>
    <row r="38" spans="1:11" ht="11.25">
      <c r="A38" s="271"/>
      <c r="B38" s="272"/>
      <c r="C38" s="272"/>
      <c r="D38" s="272"/>
      <c r="E38" s="272"/>
      <c r="F38" s="273"/>
      <c r="G38" s="273"/>
      <c r="H38" s="273"/>
      <c r="I38" s="273"/>
      <c r="J38" s="273"/>
      <c r="K38" s="274"/>
    </row>
    <row r="39" spans="1:11" ht="11.25">
      <c r="A39" s="271"/>
      <c r="B39" s="272"/>
      <c r="C39" s="272"/>
      <c r="D39" s="272"/>
      <c r="E39" s="272"/>
      <c r="F39" s="273"/>
      <c r="G39" s="273"/>
      <c r="H39" s="273"/>
      <c r="I39" s="273"/>
      <c r="J39" s="273"/>
      <c r="K39" s="274"/>
    </row>
    <row r="40" spans="1:11" ht="11.25">
      <c r="A40" s="271"/>
      <c r="B40" s="272"/>
      <c r="C40" s="272"/>
      <c r="D40" s="272"/>
      <c r="E40" s="272"/>
      <c r="F40" s="273"/>
      <c r="G40" s="273"/>
      <c r="H40" s="273"/>
      <c r="I40" s="273"/>
      <c r="J40" s="273"/>
      <c r="K40" s="274"/>
    </row>
    <row r="41" spans="1:11" ht="11.25">
      <c r="A41" s="276"/>
      <c r="B41" s="277"/>
      <c r="C41" s="277"/>
      <c r="D41" s="277"/>
      <c r="E41" s="277"/>
      <c r="F41" s="273"/>
      <c r="G41" s="273"/>
      <c r="H41" s="273"/>
      <c r="I41" s="273"/>
      <c r="J41" s="273"/>
      <c r="K41" s="270"/>
    </row>
  </sheetData>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N51"/>
  <sheetViews>
    <sheetView workbookViewId="0" topLeftCell="A1">
      <selection activeCell="A1" sqref="A1"/>
    </sheetView>
  </sheetViews>
  <sheetFormatPr defaultColWidth="9.140625" defaultRowHeight="12.75"/>
  <cols>
    <col min="1" max="1" width="9.140625" style="170" customWidth="1"/>
    <col min="2" max="2" width="9.140625" style="162" customWidth="1"/>
    <col min="3" max="3" width="9.8515625" style="162" customWidth="1"/>
    <col min="4" max="4" width="9.140625" style="162" customWidth="1"/>
    <col min="5" max="5" width="0.85546875" style="162" customWidth="1"/>
    <col min="6" max="6" width="15.57421875" style="162" customWidth="1"/>
    <col min="7" max="9" width="9.140625" style="162" customWidth="1"/>
    <col min="10" max="10" width="10.00390625" style="162" customWidth="1"/>
    <col min="11" max="16384" width="9.140625" style="162" customWidth="1"/>
  </cols>
  <sheetData>
    <row r="1" spans="1:13" s="67" customFormat="1" ht="11.25">
      <c r="A1" s="172">
        <v>5.1</v>
      </c>
      <c r="B1" s="157" t="s">
        <v>142</v>
      </c>
      <c r="C1" s="159"/>
      <c r="D1" s="159"/>
      <c r="E1" s="159"/>
      <c r="F1" s="160"/>
      <c r="G1" s="160"/>
      <c r="H1" s="160"/>
      <c r="M1" s="131"/>
    </row>
    <row r="2" spans="1:8" s="67" customFormat="1" ht="11.25">
      <c r="A2" s="758"/>
      <c r="B2" s="158"/>
      <c r="C2" s="159"/>
      <c r="D2" s="159"/>
      <c r="E2" s="159"/>
      <c r="F2" s="160"/>
      <c r="G2" s="160"/>
      <c r="H2" s="160"/>
    </row>
    <row r="3" spans="4:13" s="67" customFormat="1" ht="11.25">
      <c r="D3" s="161"/>
      <c r="E3" s="161" t="s">
        <v>140</v>
      </c>
      <c r="F3" s="161" t="s">
        <v>141</v>
      </c>
      <c r="G3" s="160"/>
      <c r="H3" s="160"/>
      <c r="L3" s="162"/>
      <c r="M3" s="162"/>
    </row>
    <row r="4" spans="1:14" s="67" customFormat="1" ht="11.25" customHeight="1">
      <c r="A4" s="163"/>
      <c r="B4" s="851" t="s">
        <v>557</v>
      </c>
      <c r="C4" s="851"/>
      <c r="D4" s="851"/>
      <c r="E4" s="532"/>
      <c r="F4" s="854" t="s">
        <v>624</v>
      </c>
      <c r="G4" s="160"/>
      <c r="H4" s="160"/>
      <c r="I4" s="160"/>
      <c r="M4" s="162"/>
      <c r="N4" s="162"/>
    </row>
    <row r="5" spans="1:8" ht="16.5" customHeight="1">
      <c r="A5" s="164" t="s">
        <v>550</v>
      </c>
      <c r="B5" s="165" t="s">
        <v>558</v>
      </c>
      <c r="C5" s="166" t="s">
        <v>655</v>
      </c>
      <c r="D5" s="166" t="s">
        <v>656</v>
      </c>
      <c r="E5" s="533"/>
      <c r="F5" s="855"/>
      <c r="H5" s="304"/>
    </row>
    <row r="6" spans="1:6" ht="11.25">
      <c r="A6" s="229" t="s">
        <v>592</v>
      </c>
      <c r="B6" s="488">
        <v>3400.815897737932</v>
      </c>
      <c r="C6" s="488">
        <v>5254.3239963303695</v>
      </c>
      <c r="D6" s="488">
        <v>11238.698552484631</v>
      </c>
      <c r="E6" s="488"/>
      <c r="F6" s="530">
        <v>4820.39657092766</v>
      </c>
    </row>
    <row r="7" spans="1:11" ht="11.25">
      <c r="A7" s="229" t="s">
        <v>559</v>
      </c>
      <c r="B7" s="488">
        <v>3586.4808556584144</v>
      </c>
      <c r="C7" s="488">
        <v>5358.5984476543745</v>
      </c>
      <c r="D7" s="488">
        <v>9892.186492857736</v>
      </c>
      <c r="E7" s="488"/>
      <c r="F7" s="530">
        <v>4802.957360887812</v>
      </c>
      <c r="K7" s="173"/>
    </row>
    <row r="8" spans="1:11" ht="11.25">
      <c r="A8" s="229">
        <v>1999</v>
      </c>
      <c r="B8" s="488">
        <v>3713.680311778622</v>
      </c>
      <c r="C8" s="488">
        <v>5449.016513180307</v>
      </c>
      <c r="D8" s="488">
        <v>10135.600723953758</v>
      </c>
      <c r="E8" s="488"/>
      <c r="F8" s="530">
        <v>4914.433630099472</v>
      </c>
      <c r="K8" s="173"/>
    </row>
    <row r="9" spans="1:11" ht="11.25">
      <c r="A9" s="229">
        <v>2000</v>
      </c>
      <c r="B9" s="488">
        <v>3997.596442847149</v>
      </c>
      <c r="C9" s="488">
        <v>5725.484924922163</v>
      </c>
      <c r="D9" s="488">
        <v>9851.874615313183</v>
      </c>
      <c r="E9" s="488"/>
      <c r="F9" s="530">
        <v>5119.661068567951</v>
      </c>
      <c r="K9" s="173"/>
    </row>
    <row r="10" spans="1:11" ht="11.25">
      <c r="A10" s="229">
        <v>2001</v>
      </c>
      <c r="B10" s="488">
        <v>4140.295959540725</v>
      </c>
      <c r="C10" s="488">
        <v>6268.8542075963305</v>
      </c>
      <c r="D10" s="488">
        <v>10242.478109208894</v>
      </c>
      <c r="E10" s="488"/>
      <c r="F10" s="530">
        <v>5403.436972113204</v>
      </c>
      <c r="K10" s="173"/>
    </row>
    <row r="11" spans="1:11" ht="11.25">
      <c r="A11" s="229">
        <v>2002</v>
      </c>
      <c r="B11" s="488">
        <v>4559.12662706799</v>
      </c>
      <c r="C11" s="488">
        <v>6709.242450890447</v>
      </c>
      <c r="D11" s="488">
        <v>10312.913559497245</v>
      </c>
      <c r="E11" s="488"/>
      <c r="F11" s="530">
        <v>5784.031183400148</v>
      </c>
      <c r="K11" s="173"/>
    </row>
    <row r="12" spans="1:11" ht="11.25">
      <c r="A12" s="229">
        <v>2003</v>
      </c>
      <c r="B12" s="488">
        <v>4977.833207414147</v>
      </c>
      <c r="C12" s="488">
        <v>7199.108166298757</v>
      </c>
      <c r="D12" s="488">
        <v>10130.23364800283</v>
      </c>
      <c r="E12" s="488"/>
      <c r="F12" s="530">
        <v>6161.896166039248</v>
      </c>
      <c r="K12" s="173"/>
    </row>
    <row r="13" spans="1:11" ht="11.25">
      <c r="A13" s="229">
        <v>2004</v>
      </c>
      <c r="B13" s="488">
        <v>5261.743650423311</v>
      </c>
      <c r="C13" s="488">
        <v>7143.3769863058815</v>
      </c>
      <c r="D13" s="488">
        <v>9656.018132404526</v>
      </c>
      <c r="E13" s="488"/>
      <c r="F13" s="530">
        <v>6241.221161803837</v>
      </c>
      <c r="K13" s="173"/>
    </row>
    <row r="14" spans="1:11" ht="11.25">
      <c r="A14" s="229">
        <v>2005</v>
      </c>
      <c r="B14" s="488">
        <v>5302.716682469096</v>
      </c>
      <c r="C14" s="488">
        <v>7347.193297569534</v>
      </c>
      <c r="D14" s="488">
        <v>9901.302552026686</v>
      </c>
      <c r="E14" s="488"/>
      <c r="F14" s="530">
        <v>6364.4</v>
      </c>
      <c r="K14" s="173"/>
    </row>
    <row r="15" spans="1:11" ht="11.25">
      <c r="A15" s="529">
        <v>2006</v>
      </c>
      <c r="B15" s="489">
        <v>5579.721811481252</v>
      </c>
      <c r="C15" s="489">
        <v>7804.813171149456</v>
      </c>
      <c r="D15" s="489">
        <v>10505.27933358132</v>
      </c>
      <c r="E15" s="489"/>
      <c r="F15" s="531">
        <v>6774.275246200508</v>
      </c>
      <c r="K15" s="173"/>
    </row>
    <row r="16" spans="6:11" ht="11.25">
      <c r="F16" s="171" t="s">
        <v>522</v>
      </c>
      <c r="K16" s="173"/>
    </row>
    <row r="17" spans="8:11" ht="11.25">
      <c r="H17" s="528"/>
      <c r="I17" s="528"/>
      <c r="J17" s="528"/>
      <c r="K17" s="528"/>
    </row>
    <row r="18" spans="1:11" ht="11.25">
      <c r="A18" s="33" t="s">
        <v>657</v>
      </c>
      <c r="D18" s="303"/>
      <c r="H18" s="528"/>
      <c r="I18" s="528"/>
      <c r="J18" s="528"/>
      <c r="K18" s="528"/>
    </row>
    <row r="19" spans="1:11" ht="11.25">
      <c r="A19" s="33" t="s">
        <v>658</v>
      </c>
      <c r="H19" s="528"/>
      <c r="I19" s="528"/>
      <c r="J19" s="528"/>
      <c r="K19" s="528"/>
    </row>
    <row r="20" spans="1:13" s="67" customFormat="1" ht="11.25">
      <c r="A20" s="295"/>
      <c r="B20" s="176"/>
      <c r="C20" s="176"/>
      <c r="D20" s="176"/>
      <c r="E20" s="176"/>
      <c r="G20" s="175"/>
      <c r="H20" s="528"/>
      <c r="I20" s="528"/>
      <c r="J20" s="528"/>
      <c r="K20" s="528"/>
      <c r="M20" s="131"/>
    </row>
    <row r="21" spans="1:13" s="67" customFormat="1" ht="11.25">
      <c r="A21" s="295"/>
      <c r="B21" s="176"/>
      <c r="C21" s="176"/>
      <c r="D21" s="176"/>
      <c r="E21" s="176"/>
      <c r="G21" s="175"/>
      <c r="H21" s="528"/>
      <c r="I21" s="528"/>
      <c r="J21" s="528"/>
      <c r="K21" s="528"/>
      <c r="M21" s="131"/>
    </row>
    <row r="22" spans="1:13" s="67" customFormat="1" ht="11.25">
      <c r="A22" s="296"/>
      <c r="B22" s="176"/>
      <c r="C22" s="176"/>
      <c r="D22" s="176"/>
      <c r="E22" s="176"/>
      <c r="G22" s="175"/>
      <c r="H22" s="528"/>
      <c r="I22" s="528"/>
      <c r="J22" s="528"/>
      <c r="K22" s="528"/>
      <c r="M22" s="131"/>
    </row>
    <row r="23" spans="1:13" s="67" customFormat="1" ht="11.25">
      <c r="A23" s="295"/>
      <c r="B23" s="176"/>
      <c r="C23" s="176"/>
      <c r="D23" s="176"/>
      <c r="E23" s="176"/>
      <c r="G23" s="175"/>
      <c r="H23" s="528"/>
      <c r="I23" s="528"/>
      <c r="J23" s="528"/>
      <c r="K23" s="528"/>
      <c r="M23" s="131"/>
    </row>
    <row r="24" spans="1:13" s="67" customFormat="1" ht="11.25">
      <c r="A24" s="297"/>
      <c r="B24" s="176"/>
      <c r="C24" s="176"/>
      <c r="D24" s="176"/>
      <c r="E24" s="176"/>
      <c r="G24" s="175"/>
      <c r="H24" s="528"/>
      <c r="I24" s="528"/>
      <c r="J24" s="528"/>
      <c r="K24" s="528"/>
      <c r="M24" s="131"/>
    </row>
    <row r="25" spans="1:13" s="67" customFormat="1" ht="11.25">
      <c r="A25" s="297"/>
      <c r="B25" s="176"/>
      <c r="C25" s="176"/>
      <c r="D25" s="176"/>
      <c r="E25" s="176"/>
      <c r="G25" s="175"/>
      <c r="H25" s="528"/>
      <c r="I25" s="528"/>
      <c r="J25" s="528"/>
      <c r="K25" s="528"/>
      <c r="L25" s="162"/>
      <c r="M25" s="162"/>
    </row>
    <row r="26" spans="1:13" s="67" customFormat="1" ht="11.25">
      <c r="A26" s="297"/>
      <c r="B26" s="176"/>
      <c r="C26" s="176"/>
      <c r="D26" s="176"/>
      <c r="E26" s="176"/>
      <c r="G26" s="175"/>
      <c r="H26" s="528"/>
      <c r="I26" s="528"/>
      <c r="J26" s="528"/>
      <c r="K26" s="528"/>
      <c r="L26" s="162"/>
      <c r="M26" s="162"/>
    </row>
    <row r="27" spans="1:13" s="67" customFormat="1" ht="11.25">
      <c r="A27" s="295"/>
      <c r="B27" s="176"/>
      <c r="C27" s="176"/>
      <c r="D27" s="176"/>
      <c r="E27" s="176"/>
      <c r="G27" s="175"/>
      <c r="H27" s="162"/>
      <c r="I27" s="162"/>
      <c r="J27" s="162"/>
      <c r="K27" s="162"/>
      <c r="L27" s="162"/>
      <c r="M27" s="162"/>
    </row>
    <row r="28" spans="1:13" s="67" customFormat="1" ht="11.25">
      <c r="A28" s="295"/>
      <c r="B28" s="176"/>
      <c r="C28" s="176"/>
      <c r="D28" s="176"/>
      <c r="E28" s="176"/>
      <c r="G28" s="175"/>
      <c r="H28" s="162"/>
      <c r="I28" s="162"/>
      <c r="J28" s="162"/>
      <c r="K28" s="162"/>
      <c r="L28" s="162"/>
      <c r="M28" s="162"/>
    </row>
    <row r="29" spans="1:12" s="67" customFormat="1" ht="11.25">
      <c r="A29" s="172"/>
      <c r="B29" s="176"/>
      <c r="C29" s="176"/>
      <c r="D29" s="176"/>
      <c r="E29" s="176"/>
      <c r="G29" s="175"/>
      <c r="H29" s="175"/>
      <c r="I29" s="175"/>
      <c r="J29" s="175"/>
      <c r="L29" s="175"/>
    </row>
    <row r="30" s="67" customFormat="1" ht="11.25">
      <c r="A30" s="177"/>
    </row>
    <row r="31" spans="1:7" s="67" customFormat="1" ht="11.25">
      <c r="A31" s="170"/>
      <c r="B31" s="162"/>
      <c r="C31" s="162"/>
      <c r="D31" s="162"/>
      <c r="E31" s="162"/>
      <c r="F31" s="162"/>
      <c r="G31" s="177"/>
    </row>
    <row r="32" spans="1:7" s="67" customFormat="1" ht="11.25">
      <c r="A32" s="130"/>
      <c r="B32" s="178"/>
      <c r="C32" s="178"/>
      <c r="D32" s="178"/>
      <c r="E32" s="178"/>
      <c r="G32" s="177"/>
    </row>
    <row r="33" spans="1:11" s="67" customFormat="1" ht="11.25">
      <c r="A33" s="177"/>
      <c r="B33" s="179"/>
      <c r="C33" s="179"/>
      <c r="D33" s="179"/>
      <c r="E33" s="179"/>
      <c r="F33" s="174"/>
      <c r="G33" s="177"/>
      <c r="H33" s="31"/>
      <c r="I33" s="31"/>
      <c r="J33" s="31"/>
      <c r="K33" s="176"/>
    </row>
    <row r="34" spans="1:11" s="67" customFormat="1" ht="11.25">
      <c r="A34" s="177"/>
      <c r="B34" s="179"/>
      <c r="C34" s="179"/>
      <c r="D34" s="179"/>
      <c r="E34" s="179"/>
      <c r="F34" s="174"/>
      <c r="G34" s="177"/>
      <c r="H34" s="31"/>
      <c r="I34" s="31"/>
      <c r="J34" s="31"/>
      <c r="K34" s="176"/>
    </row>
    <row r="35" spans="1:11" s="67" customFormat="1" ht="11.25">
      <c r="A35" s="177"/>
      <c r="B35" s="179"/>
      <c r="C35" s="179"/>
      <c r="D35" s="179"/>
      <c r="E35" s="179"/>
      <c r="F35" s="174"/>
      <c r="G35" s="177"/>
      <c r="H35" s="31"/>
      <c r="I35" s="31"/>
      <c r="J35" s="31"/>
      <c r="K35" s="176"/>
    </row>
    <row r="36" spans="1:11" s="67" customFormat="1" ht="11.25">
      <c r="A36" s="177"/>
      <c r="B36" s="179"/>
      <c r="C36" s="179"/>
      <c r="D36" s="179"/>
      <c r="E36" s="179"/>
      <c r="F36" s="174"/>
      <c r="G36" s="177"/>
      <c r="H36" s="31"/>
      <c r="I36" s="31"/>
      <c r="J36" s="31"/>
      <c r="K36" s="176"/>
    </row>
    <row r="37" spans="1:11" s="67" customFormat="1" ht="11.25">
      <c r="A37" s="177"/>
      <c r="B37" s="179"/>
      <c r="C37" s="179"/>
      <c r="D37" s="179"/>
      <c r="E37" s="179"/>
      <c r="F37" s="174"/>
      <c r="G37" s="177"/>
      <c r="H37" s="31"/>
      <c r="I37" s="31"/>
      <c r="J37" s="31"/>
      <c r="K37" s="176"/>
    </row>
    <row r="38" spans="1:11" s="67" customFormat="1" ht="11.25">
      <c r="A38" s="177"/>
      <c r="B38" s="179"/>
      <c r="C38" s="179"/>
      <c r="D38" s="179"/>
      <c r="E38" s="179"/>
      <c r="F38" s="174"/>
      <c r="G38" s="177"/>
      <c r="H38" s="31"/>
      <c r="I38" s="31"/>
      <c r="J38" s="31"/>
      <c r="K38" s="176"/>
    </row>
    <row r="39" spans="1:11" s="67" customFormat="1" ht="11.25">
      <c r="A39" s="177"/>
      <c r="B39" s="179"/>
      <c r="C39" s="179"/>
      <c r="D39" s="179"/>
      <c r="E39" s="179"/>
      <c r="F39" s="174"/>
      <c r="G39" s="177"/>
      <c r="H39" s="31"/>
      <c r="I39" s="31"/>
      <c r="J39" s="31"/>
      <c r="K39" s="176"/>
    </row>
    <row r="40" spans="1:11" s="67" customFormat="1" ht="11.25">
      <c r="A40" s="177"/>
      <c r="B40" s="179"/>
      <c r="C40" s="179"/>
      <c r="D40" s="179"/>
      <c r="E40" s="179"/>
      <c r="F40" s="174"/>
      <c r="G40" s="177"/>
      <c r="H40" s="31"/>
      <c r="I40" s="31"/>
      <c r="J40" s="31"/>
      <c r="K40" s="176"/>
    </row>
    <row r="41" spans="1:11" s="67" customFormat="1" ht="11.25">
      <c r="A41" s="177"/>
      <c r="B41" s="179"/>
      <c r="C41" s="179"/>
      <c r="D41" s="179"/>
      <c r="E41" s="179"/>
      <c r="F41" s="179"/>
      <c r="G41" s="298"/>
      <c r="H41" s="31"/>
      <c r="I41" s="31"/>
      <c r="J41" s="31"/>
      <c r="K41" s="176"/>
    </row>
    <row r="42" spans="1:11" s="67" customFormat="1" ht="11.25">
      <c r="A42" s="170"/>
      <c r="B42" s="179"/>
      <c r="C42" s="179"/>
      <c r="D42" s="179"/>
      <c r="E42" s="179"/>
      <c r="F42" s="173"/>
      <c r="G42" s="177"/>
      <c r="H42" s="31"/>
      <c r="I42" s="31"/>
      <c r="J42" s="31"/>
      <c r="K42" s="176"/>
    </row>
    <row r="43" spans="1:11" s="67" customFormat="1" ht="11.25">
      <c r="A43" s="170"/>
      <c r="B43" s="168"/>
      <c r="C43" s="168"/>
      <c r="D43" s="168"/>
      <c r="E43" s="180"/>
      <c r="F43" s="173"/>
      <c r="G43" s="177"/>
      <c r="H43" s="31"/>
      <c r="I43" s="31"/>
      <c r="J43" s="31"/>
      <c r="K43" s="176"/>
    </row>
    <row r="44" spans="2:14" s="67" customFormat="1" ht="11.25">
      <c r="B44" s="168"/>
      <c r="C44" s="168"/>
      <c r="D44" s="168"/>
      <c r="E44" s="299"/>
      <c r="F44" s="173"/>
      <c r="G44" s="173"/>
      <c r="H44" s="173"/>
      <c r="I44" s="162"/>
      <c r="J44" s="162"/>
      <c r="K44" s="162"/>
      <c r="M44" s="131"/>
      <c r="N44" s="131"/>
    </row>
    <row r="45" s="67" customFormat="1" ht="11.25">
      <c r="M45" s="131"/>
    </row>
    <row r="46" spans="1:13" s="67" customFormat="1" ht="11.25">
      <c r="A46" s="177"/>
      <c r="B46" s="177"/>
      <c r="M46" s="131"/>
    </row>
    <row r="47" spans="2:13" s="67" customFormat="1" ht="11.25">
      <c r="B47" s="177"/>
      <c r="F47" s="160"/>
      <c r="G47" s="160"/>
      <c r="H47" s="160"/>
      <c r="M47" s="131"/>
    </row>
    <row r="48" spans="2:13" s="67" customFormat="1" ht="11.25">
      <c r="B48" s="177"/>
      <c r="F48" s="160"/>
      <c r="G48" s="160"/>
      <c r="H48" s="160"/>
      <c r="M48" s="131"/>
    </row>
    <row r="49" spans="1:13" s="67" customFormat="1" ht="11.25">
      <c r="A49" s="177"/>
      <c r="B49" s="177"/>
      <c r="F49" s="160"/>
      <c r="G49" s="160"/>
      <c r="H49" s="160"/>
      <c r="M49" s="131"/>
    </row>
    <row r="50" spans="2:13" s="67" customFormat="1" ht="11.25">
      <c r="B50" s="177"/>
      <c r="F50" s="160"/>
      <c r="G50" s="160"/>
      <c r="H50" s="160"/>
      <c r="M50" s="131"/>
    </row>
    <row r="51" spans="1:13" s="67" customFormat="1" ht="11.25">
      <c r="A51" s="177"/>
      <c r="B51" s="177"/>
      <c r="F51" s="160"/>
      <c r="G51" s="160"/>
      <c r="H51" s="160"/>
      <c r="M51" s="131"/>
    </row>
  </sheetData>
  <mergeCells count="2">
    <mergeCell ref="B4:D4"/>
    <mergeCell ref="F4:F5"/>
  </mergeCells>
  <printOptions/>
  <pageMargins left="0.75" right="0.75" top="1" bottom="1" header="0.5" footer="0.5"/>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9.140625" defaultRowHeight="12.75"/>
  <cols>
    <col min="4" max="5" width="10.8515625" style="0" customWidth="1"/>
  </cols>
  <sheetData>
    <row r="1" spans="1:5" ht="12.75">
      <c r="A1" s="100">
        <v>5.2</v>
      </c>
      <c r="B1" s="172" t="s">
        <v>291</v>
      </c>
      <c r="C1" s="162"/>
      <c r="D1" s="162"/>
      <c r="E1" s="162"/>
    </row>
    <row r="2" spans="1:5" ht="12.75">
      <c r="A2" s="100"/>
      <c r="B2" s="172"/>
      <c r="C2" s="162"/>
      <c r="D2" s="162"/>
      <c r="E2" s="162"/>
    </row>
    <row r="3" spans="2:7" ht="12.75">
      <c r="B3" s="162"/>
      <c r="C3" s="162"/>
      <c r="D3" s="162"/>
      <c r="E3" s="332"/>
      <c r="F3" s="341"/>
      <c r="G3" s="330"/>
    </row>
    <row r="4" spans="1:5" ht="12.75">
      <c r="A4" s="181"/>
      <c r="B4" s="851" t="s">
        <v>557</v>
      </c>
      <c r="C4" s="851"/>
      <c r="D4" s="851"/>
      <c r="E4" s="851"/>
    </row>
    <row r="5" spans="1:7" ht="22.5">
      <c r="A5" s="182" t="s">
        <v>550</v>
      </c>
      <c r="B5" s="200" t="s">
        <v>558</v>
      </c>
      <c r="C5" s="200" t="s">
        <v>662</v>
      </c>
      <c r="D5" s="200" t="s">
        <v>560</v>
      </c>
      <c r="E5" s="200" t="s">
        <v>561</v>
      </c>
      <c r="F5" s="323"/>
      <c r="G5" s="333"/>
    </row>
    <row r="6" spans="1:5" ht="12.75">
      <c r="A6" s="153" t="s">
        <v>523</v>
      </c>
      <c r="B6" s="466">
        <v>460845</v>
      </c>
      <c r="C6" s="466">
        <v>368160</v>
      </c>
      <c r="D6" s="466">
        <v>104439</v>
      </c>
      <c r="E6" s="487">
        <v>25439</v>
      </c>
    </row>
    <row r="7" spans="1:5" ht="12.75">
      <c r="A7" s="153" t="s">
        <v>524</v>
      </c>
      <c r="B7" s="466">
        <v>452533</v>
      </c>
      <c r="C7" s="466">
        <v>362051</v>
      </c>
      <c r="D7" s="466">
        <v>108509</v>
      </c>
      <c r="E7" s="487">
        <v>27764</v>
      </c>
    </row>
    <row r="8" spans="1:5" ht="12.75">
      <c r="A8" s="153" t="s">
        <v>525</v>
      </c>
      <c r="B8" s="466">
        <v>444310</v>
      </c>
      <c r="C8" s="466">
        <v>353860</v>
      </c>
      <c r="D8" s="466">
        <v>115696</v>
      </c>
      <c r="E8" s="487">
        <v>31469</v>
      </c>
    </row>
    <row r="9" spans="1:5" ht="12.75">
      <c r="A9" s="153" t="s">
        <v>526</v>
      </c>
      <c r="B9" s="466">
        <v>439560</v>
      </c>
      <c r="C9" s="466">
        <v>345384</v>
      </c>
      <c r="D9" s="466">
        <v>119991</v>
      </c>
      <c r="E9" s="487">
        <v>32265</v>
      </c>
    </row>
    <row r="10" spans="1:8" ht="12.75">
      <c r="A10" s="153" t="s">
        <v>527</v>
      </c>
      <c r="B10" s="466">
        <v>441065</v>
      </c>
      <c r="C10" s="466">
        <v>340078</v>
      </c>
      <c r="D10" s="466">
        <v>124589</v>
      </c>
      <c r="E10" s="487">
        <v>34965</v>
      </c>
      <c r="H10" s="83"/>
    </row>
    <row r="11" spans="1:5" ht="12.75">
      <c r="A11" s="153" t="s">
        <v>528</v>
      </c>
      <c r="B11" s="466">
        <v>443720</v>
      </c>
      <c r="C11" s="466">
        <v>339231</v>
      </c>
      <c r="D11" s="466">
        <v>129283</v>
      </c>
      <c r="E11" s="487">
        <v>34680</v>
      </c>
    </row>
    <row r="12" spans="1:5" ht="12.75">
      <c r="A12" s="153" t="s">
        <v>49</v>
      </c>
      <c r="B12" s="488">
        <v>446029</v>
      </c>
      <c r="C12" s="488">
        <v>337851</v>
      </c>
      <c r="D12" s="488">
        <v>133887</v>
      </c>
      <c r="E12" s="473">
        <v>34000</v>
      </c>
    </row>
    <row r="13" spans="1:6" ht="12.75">
      <c r="A13" s="153" t="s">
        <v>696</v>
      </c>
      <c r="B13" s="467">
        <v>449298</v>
      </c>
      <c r="C13" s="467">
        <v>335162</v>
      </c>
      <c r="D13" s="467">
        <v>133691</v>
      </c>
      <c r="E13" s="527">
        <v>34509</v>
      </c>
      <c r="F13" s="319"/>
    </row>
    <row r="14" spans="1:5" ht="12.75">
      <c r="A14" s="153" t="s">
        <v>718</v>
      </c>
      <c r="B14" s="467">
        <v>457889</v>
      </c>
      <c r="C14" s="467">
        <v>332407</v>
      </c>
      <c r="D14" s="467">
        <v>136719</v>
      </c>
      <c r="E14" s="527">
        <v>31354</v>
      </c>
    </row>
    <row r="15" spans="1:5" ht="12.75">
      <c r="A15" s="17" t="s">
        <v>290</v>
      </c>
      <c r="B15" s="432">
        <v>471519</v>
      </c>
      <c r="C15" s="432">
        <v>333718</v>
      </c>
      <c r="D15" s="432">
        <v>138362</v>
      </c>
      <c r="E15" s="468" t="s">
        <v>483</v>
      </c>
    </row>
    <row r="16" spans="2:5" ht="12.75">
      <c r="B16" s="168"/>
      <c r="C16" s="168"/>
      <c r="D16" s="168"/>
      <c r="E16" s="171" t="s">
        <v>562</v>
      </c>
    </row>
    <row r="17" ht="12.75">
      <c r="A17" s="315"/>
    </row>
    <row r="18" ht="12.75">
      <c r="A18" s="33" t="s">
        <v>657</v>
      </c>
    </row>
    <row r="19" ht="12.75">
      <c r="A19" s="33" t="s">
        <v>658</v>
      </c>
    </row>
    <row r="20" ht="12.75">
      <c r="A20" s="33" t="s">
        <v>661</v>
      </c>
    </row>
    <row r="23" ht="12.75">
      <c r="I23" s="825">
        <v>1998</v>
      </c>
    </row>
    <row r="24" ht="12.75">
      <c r="I24" s="825">
        <v>1999</v>
      </c>
    </row>
    <row r="25" ht="12.75">
      <c r="I25" s="825">
        <v>2000</v>
      </c>
    </row>
    <row r="26" ht="12.75">
      <c r="I26" s="825">
        <v>2001</v>
      </c>
    </row>
    <row r="27" ht="12.75">
      <c r="I27" s="825">
        <v>2002</v>
      </c>
    </row>
    <row r="28" ht="12.75">
      <c r="I28" s="825">
        <v>2003</v>
      </c>
    </row>
    <row r="29" ht="12.75">
      <c r="I29" s="825">
        <v>2004</v>
      </c>
    </row>
    <row r="30" ht="12.75">
      <c r="I30" s="825">
        <v>2005</v>
      </c>
    </row>
    <row r="31" ht="12.75">
      <c r="I31" s="825">
        <v>2006</v>
      </c>
    </row>
    <row r="32" ht="12.75">
      <c r="I32" s="825">
        <v>2007</v>
      </c>
    </row>
  </sheetData>
  <mergeCells count="1">
    <mergeCell ref="B4:E4"/>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48"/>
  <sheetViews>
    <sheetView workbookViewId="0" topLeftCell="A1">
      <selection activeCell="A1" sqref="A1"/>
    </sheetView>
  </sheetViews>
  <sheetFormatPr defaultColWidth="9.140625" defaultRowHeight="12.75"/>
  <cols>
    <col min="1" max="1" width="15.140625" style="2" customWidth="1"/>
    <col min="2" max="16384" width="9.140625" style="2" customWidth="1"/>
  </cols>
  <sheetData>
    <row r="1" spans="1:5" ht="11.25">
      <c r="A1" s="100">
        <v>1.6</v>
      </c>
      <c r="B1" s="1" t="s">
        <v>251</v>
      </c>
      <c r="E1" s="319"/>
    </row>
    <row r="2" ht="11.25">
      <c r="A2" s="24"/>
    </row>
    <row r="3" ht="11.25"/>
    <row r="4" ht="11.25"/>
    <row r="5" ht="11.25"/>
    <row r="6" ht="11.25"/>
    <row r="7" ht="11.25"/>
    <row r="8" ht="11.25"/>
    <row r="9" ht="11.25"/>
    <row r="10" ht="11.25"/>
    <row r="11" ht="11.25"/>
    <row r="12" ht="11.25"/>
    <row r="13" ht="11.25"/>
    <row r="14" ht="11.25"/>
    <row r="15" ht="11.25"/>
    <row r="16" ht="11.25"/>
    <row r="17" ht="11.25"/>
    <row r="18" ht="11.25"/>
    <row r="19" ht="11.25"/>
    <row r="20" ht="11.25"/>
    <row r="21" spans="7:8" ht="11.25">
      <c r="G21" s="32" t="s">
        <v>449</v>
      </c>
      <c r="H21" s="24"/>
    </row>
    <row r="22" s="25" customFormat="1" ht="11.25"/>
    <row r="23" spans="1:14" ht="11.25">
      <c r="A23" s="1" t="s">
        <v>687</v>
      </c>
      <c r="E23" s="2">
        <v>1997</v>
      </c>
      <c r="F23" s="2">
        <v>1998</v>
      </c>
      <c r="G23" s="2">
        <v>1999</v>
      </c>
      <c r="H23" s="2">
        <v>2000</v>
      </c>
      <c r="I23" s="2">
        <v>2001</v>
      </c>
      <c r="J23" s="2">
        <v>2002</v>
      </c>
      <c r="K23" s="2">
        <v>2003</v>
      </c>
      <c r="L23" s="2">
        <v>2004</v>
      </c>
      <c r="M23" s="196">
        <v>2005</v>
      </c>
      <c r="N23" s="2">
        <v>2006</v>
      </c>
    </row>
    <row r="24" spans="1:14" ht="11.25">
      <c r="A24" s="2" t="s">
        <v>274</v>
      </c>
      <c r="E24" s="2">
        <v>-2.6</v>
      </c>
      <c r="F24" s="2">
        <v>-2.2</v>
      </c>
      <c r="G24" s="2">
        <v>-1.3</v>
      </c>
      <c r="H24" s="2">
        <v>0</v>
      </c>
      <c r="I24" s="2">
        <v>-1.8</v>
      </c>
      <c r="J24" s="2">
        <v>-2.5</v>
      </c>
      <c r="K24" s="2">
        <v>-3.1</v>
      </c>
      <c r="L24" s="2">
        <v>-2.8</v>
      </c>
      <c r="M24" s="2">
        <v>-2.5</v>
      </c>
      <c r="N24" s="2">
        <v>-1.5</v>
      </c>
    </row>
    <row r="25" spans="1:14" ht="11.25">
      <c r="A25" s="2" t="s">
        <v>628</v>
      </c>
      <c r="E25" s="2">
        <v>1.2</v>
      </c>
      <c r="F25" s="2">
        <v>2.4</v>
      </c>
      <c r="G25" s="2">
        <v>2.7</v>
      </c>
      <c r="H25" s="2">
        <v>4.6</v>
      </c>
      <c r="I25" s="2">
        <v>0.8</v>
      </c>
      <c r="J25" s="2">
        <v>-0.4</v>
      </c>
      <c r="K25" s="2">
        <v>0.3</v>
      </c>
      <c r="L25" s="2">
        <v>1.5</v>
      </c>
      <c r="M25" s="2">
        <v>1.1</v>
      </c>
      <c r="N25" s="2">
        <v>2.9</v>
      </c>
    </row>
    <row r="26" spans="1:14" ht="11.25">
      <c r="A26" s="2" t="s">
        <v>673</v>
      </c>
      <c r="E26" s="2">
        <v>-3</v>
      </c>
      <c r="F26" s="2">
        <v>-3</v>
      </c>
      <c r="G26" s="2">
        <v>-3</v>
      </c>
      <c r="H26" s="2">
        <v>-3</v>
      </c>
      <c r="I26" s="2">
        <v>-3</v>
      </c>
      <c r="J26" s="2">
        <v>-3</v>
      </c>
      <c r="K26" s="2">
        <v>-3</v>
      </c>
      <c r="L26" s="2">
        <v>-3</v>
      </c>
      <c r="M26" s="2">
        <v>-3</v>
      </c>
      <c r="N26" s="2">
        <v>-3</v>
      </c>
    </row>
    <row r="27" s="25" customFormat="1" ht="11.25"/>
    <row r="44" spans="9:10" ht="12.75">
      <c r="I44"/>
      <c r="J44"/>
    </row>
    <row r="45" spans="9:10" ht="12.75">
      <c r="I45"/>
      <c r="J45"/>
    </row>
    <row r="46" spans="9:10" ht="12.75">
      <c r="I46"/>
      <c r="J46"/>
    </row>
    <row r="47" spans="9:10" ht="12.75">
      <c r="I47"/>
      <c r="J47"/>
    </row>
    <row r="48" spans="9:10" ht="12.75">
      <c r="I48"/>
      <c r="J48"/>
    </row>
  </sheetData>
  <printOptions/>
  <pageMargins left="0.75" right="0.75" top="1" bottom="1" header="0.5" footer="0.5"/>
  <pageSetup horizontalDpi="600" verticalDpi="600" orientation="landscape" paperSize="9" scale="98" r:id="rId2"/>
  <headerFooter alignWithMargins="0">
    <oddHeader>&amp;L&amp;F
&amp;A</oddHeader>
  </headerFooter>
  <drawing r:id="rId1"/>
</worksheet>
</file>

<file path=xl/worksheets/sheet60.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 width="14.8515625" style="2" customWidth="1"/>
    <col min="2" max="2" width="9.140625" style="2" customWidth="1"/>
    <col min="3" max="3" width="9.28125" style="2" customWidth="1"/>
    <col min="4" max="4" width="9.00390625" style="2" customWidth="1"/>
    <col min="5" max="5" width="0.85546875" style="9" customWidth="1"/>
    <col min="6" max="6" width="13.00390625" style="2" customWidth="1"/>
    <col min="7" max="16384" width="9.140625" style="2" customWidth="1"/>
  </cols>
  <sheetData>
    <row r="1" spans="1:5" ht="11.25">
      <c r="A1" s="100">
        <v>5.3</v>
      </c>
      <c r="B1" s="146" t="s">
        <v>193</v>
      </c>
      <c r="C1" s="31"/>
      <c r="D1" s="31"/>
      <c r="E1" s="143"/>
    </row>
    <row r="2" spans="1:5" ht="11.25">
      <c r="A2" s="740"/>
      <c r="B2" s="31"/>
      <c r="C2" s="31"/>
      <c r="D2" s="337"/>
      <c r="E2" s="263"/>
    </row>
    <row r="3" spans="1:6" ht="22.5" customHeight="1">
      <c r="A3" s="146"/>
      <c r="B3" s="31"/>
      <c r="C3" s="31"/>
      <c r="D3" s="32" t="s">
        <v>555</v>
      </c>
      <c r="E3" s="32"/>
      <c r="F3" s="183" t="s">
        <v>439</v>
      </c>
    </row>
    <row r="4" spans="1:6" ht="11.25">
      <c r="A4" s="19" t="s">
        <v>548</v>
      </c>
      <c r="B4" s="19">
        <v>2002</v>
      </c>
      <c r="C4" s="19">
        <v>2003</v>
      </c>
      <c r="D4" s="35">
        <v>2004</v>
      </c>
      <c r="E4" s="35"/>
      <c r="F4" s="184">
        <v>2004</v>
      </c>
    </row>
    <row r="5" spans="1:6" ht="11.25">
      <c r="A5" s="20" t="s">
        <v>425</v>
      </c>
      <c r="B5" s="425">
        <v>8.44</v>
      </c>
      <c r="C5" s="425">
        <v>8.33</v>
      </c>
      <c r="D5" s="425">
        <v>8.47</v>
      </c>
      <c r="E5" s="525"/>
      <c r="F5" s="522">
        <v>7806.7</v>
      </c>
    </row>
    <row r="6" spans="1:6" ht="11.25">
      <c r="A6" s="20" t="s">
        <v>532</v>
      </c>
      <c r="B6" s="425">
        <v>7.43</v>
      </c>
      <c r="C6" s="425">
        <v>7.3</v>
      </c>
      <c r="D6" s="425">
        <v>7.18</v>
      </c>
      <c r="E6" s="505"/>
      <c r="F6" s="522">
        <v>7012.3</v>
      </c>
    </row>
    <row r="7" spans="1:6" ht="11.25">
      <c r="A7" s="20" t="s">
        <v>534</v>
      </c>
      <c r="B7" s="425">
        <v>6.55</v>
      </c>
      <c r="C7" s="425">
        <v>7.29</v>
      </c>
      <c r="D7" s="425">
        <v>6.7</v>
      </c>
      <c r="E7" s="505"/>
      <c r="F7" s="522">
        <v>6671</v>
      </c>
    </row>
    <row r="8" spans="1:6" ht="11.25">
      <c r="A8" s="20" t="s">
        <v>531</v>
      </c>
      <c r="B8" s="425">
        <v>6.21</v>
      </c>
      <c r="C8" s="425">
        <v>6.41</v>
      </c>
      <c r="D8" s="425">
        <v>6.42</v>
      </c>
      <c r="E8" s="505"/>
      <c r="F8" s="522">
        <v>6172</v>
      </c>
    </row>
    <row r="9" spans="1:6" ht="11.25">
      <c r="A9" s="20" t="s">
        <v>424</v>
      </c>
      <c r="B9" s="425">
        <v>6.11</v>
      </c>
      <c r="C9" s="425">
        <v>6.05</v>
      </c>
      <c r="D9" s="425">
        <v>5.99</v>
      </c>
      <c r="E9" s="505"/>
      <c r="F9" s="522">
        <v>6818.7</v>
      </c>
    </row>
    <row r="10" spans="1:6" ht="11.25">
      <c r="A10" s="20" t="s">
        <v>547</v>
      </c>
      <c r="B10" s="425">
        <v>5.87</v>
      </c>
      <c r="C10" s="425">
        <v>5.91</v>
      </c>
      <c r="D10" s="425">
        <v>5.85</v>
      </c>
      <c r="E10" s="505"/>
      <c r="F10" s="522">
        <v>5534.5</v>
      </c>
    </row>
    <row r="11" spans="1:6" ht="11.25">
      <c r="A11" s="20" t="s">
        <v>429</v>
      </c>
      <c r="B11" s="425">
        <v>5.57</v>
      </c>
      <c r="C11" s="425">
        <v>5.88</v>
      </c>
      <c r="D11" s="425">
        <v>5.81</v>
      </c>
      <c r="E11" s="505"/>
      <c r="F11" s="522">
        <v>6410.1</v>
      </c>
    </row>
    <row r="12" spans="1:6" ht="11.25">
      <c r="A12" s="21" t="s">
        <v>553</v>
      </c>
      <c r="B12" s="407">
        <f>4.3/82.9*100</f>
        <v>5.186972255729795</v>
      </c>
      <c r="C12" s="407">
        <f>4.4/85.4*100</f>
        <v>5.152224824355972</v>
      </c>
      <c r="D12" s="407">
        <f>4.7/85.4*100</f>
        <v>5.50351288056206</v>
      </c>
      <c r="E12" s="739"/>
      <c r="F12" s="506">
        <v>5763</v>
      </c>
    </row>
    <row r="13" spans="1:6" ht="11.25">
      <c r="A13" s="20" t="s">
        <v>529</v>
      </c>
      <c r="B13" s="425">
        <v>5.67</v>
      </c>
      <c r="C13" s="425">
        <v>5.5</v>
      </c>
      <c r="D13" s="425">
        <v>5.44</v>
      </c>
      <c r="E13" s="505"/>
      <c r="F13" s="522" t="s">
        <v>483</v>
      </c>
    </row>
    <row r="14" spans="1:6" ht="11.25">
      <c r="A14" s="20" t="s">
        <v>542</v>
      </c>
      <c r="B14" s="425">
        <v>5.37</v>
      </c>
      <c r="C14" s="425">
        <v>5.85</v>
      </c>
      <c r="D14" s="425">
        <v>5.43</v>
      </c>
      <c r="E14" s="505"/>
      <c r="F14" s="522">
        <v>3742.8</v>
      </c>
    </row>
    <row r="15" spans="1:6" ht="11.25">
      <c r="A15" s="20" t="s">
        <v>546</v>
      </c>
      <c r="B15" s="425">
        <v>5.41</v>
      </c>
      <c r="C15" s="425">
        <v>5.61</v>
      </c>
      <c r="D15" s="425">
        <v>5.41</v>
      </c>
      <c r="E15" s="505"/>
      <c r="F15" s="522">
        <v>8603.7</v>
      </c>
    </row>
    <row r="16" spans="1:6" ht="11.25">
      <c r="A16" s="20" t="s">
        <v>530</v>
      </c>
      <c r="B16" s="425">
        <v>5.54</v>
      </c>
      <c r="C16" s="425">
        <v>5.57</v>
      </c>
      <c r="D16" s="425">
        <v>5.29</v>
      </c>
      <c r="E16" s="505"/>
      <c r="F16" s="522">
        <v>4630.9</v>
      </c>
    </row>
    <row r="17" spans="1:6" ht="11.25">
      <c r="A17" s="20" t="s">
        <v>533</v>
      </c>
      <c r="B17" s="425">
        <v>5.2</v>
      </c>
      <c r="C17" s="425">
        <v>5.34</v>
      </c>
      <c r="D17" s="425">
        <v>5.25</v>
      </c>
      <c r="E17" s="505"/>
      <c r="F17" s="522">
        <v>5773.9</v>
      </c>
    </row>
    <row r="18" spans="1:6" ht="11.25">
      <c r="A18" s="20" t="s">
        <v>543</v>
      </c>
      <c r="B18" s="425">
        <v>5.85</v>
      </c>
      <c r="C18" s="425">
        <v>5.18</v>
      </c>
      <c r="D18" s="425">
        <v>5.2</v>
      </c>
      <c r="E18" s="505"/>
      <c r="F18" s="522" t="s">
        <v>483</v>
      </c>
    </row>
    <row r="19" spans="1:6" ht="11.25">
      <c r="A19" s="20" t="s">
        <v>437</v>
      </c>
      <c r="B19" s="425">
        <v>4.9</v>
      </c>
      <c r="C19" s="425">
        <v>5.12</v>
      </c>
      <c r="D19" s="425">
        <v>5.16</v>
      </c>
      <c r="E19" s="505"/>
      <c r="F19" s="522" t="s">
        <v>483</v>
      </c>
    </row>
    <row r="20" spans="1:6" ht="11.25">
      <c r="A20" s="21" t="s">
        <v>30</v>
      </c>
      <c r="B20" s="426">
        <v>5.06</v>
      </c>
      <c r="C20" s="426">
        <v>5.15</v>
      </c>
      <c r="D20" s="426">
        <v>5.07</v>
      </c>
      <c r="E20" s="481"/>
      <c r="F20" s="523">
        <v>5544.1</v>
      </c>
    </row>
    <row r="21" spans="1:6" ht="11.25">
      <c r="A21" s="20" t="s">
        <v>544</v>
      </c>
      <c r="B21" s="425">
        <v>5.71</v>
      </c>
      <c r="C21" s="425">
        <v>5.32</v>
      </c>
      <c r="D21" s="425">
        <v>5.07</v>
      </c>
      <c r="E21" s="505"/>
      <c r="F21" s="522">
        <v>2262.9</v>
      </c>
    </row>
    <row r="22" spans="1:6" ht="11.25">
      <c r="A22" s="20" t="s">
        <v>541</v>
      </c>
      <c r="B22" s="425">
        <v>5.48</v>
      </c>
      <c r="C22" s="425">
        <v>5.31</v>
      </c>
      <c r="D22" s="425">
        <v>4.98</v>
      </c>
      <c r="E22" s="505"/>
      <c r="F22" s="522">
        <v>2475.5</v>
      </c>
    </row>
    <row r="23" spans="1:6" ht="11.25">
      <c r="A23" s="20" t="s">
        <v>545</v>
      </c>
      <c r="B23" s="425">
        <v>4.38</v>
      </c>
      <c r="C23" s="425">
        <v>4.7</v>
      </c>
      <c r="D23" s="425">
        <v>4.86</v>
      </c>
      <c r="E23" s="481"/>
      <c r="F23" s="522">
        <v>4362.9</v>
      </c>
    </row>
    <row r="24" spans="1:6" ht="11.25">
      <c r="A24" s="21" t="s">
        <v>552</v>
      </c>
      <c r="B24" s="426">
        <v>4.29</v>
      </c>
      <c r="C24" s="426">
        <v>4.39</v>
      </c>
      <c r="D24" s="426">
        <v>4.72</v>
      </c>
      <c r="E24" s="481"/>
      <c r="F24" s="523">
        <v>5762.7</v>
      </c>
    </row>
    <row r="25" spans="1:6" ht="11.25">
      <c r="A25" s="20" t="s">
        <v>426</v>
      </c>
      <c r="B25" s="425">
        <v>4.7</v>
      </c>
      <c r="C25" s="425">
        <v>4.7</v>
      </c>
      <c r="D25" s="425">
        <v>4.59</v>
      </c>
      <c r="E25" s="505"/>
      <c r="F25" s="522">
        <v>5574.6</v>
      </c>
    </row>
    <row r="26" spans="1:6" ht="11.25">
      <c r="A26" s="20" t="s">
        <v>430</v>
      </c>
      <c r="B26" s="425">
        <v>4.62</v>
      </c>
      <c r="C26" s="425">
        <v>4.74</v>
      </c>
      <c r="D26" s="425">
        <v>4.58</v>
      </c>
      <c r="E26" s="505"/>
      <c r="F26" s="522">
        <v>6278.5</v>
      </c>
    </row>
    <row r="27" spans="1:6" ht="11.25">
      <c r="A27" s="20" t="s">
        <v>452</v>
      </c>
      <c r="B27" s="425">
        <v>4.03</v>
      </c>
      <c r="C27" s="425">
        <v>4.23</v>
      </c>
      <c r="D27" s="425">
        <v>4.51</v>
      </c>
      <c r="E27" s="505"/>
      <c r="F27" s="522">
        <v>1754.6</v>
      </c>
    </row>
    <row r="28" spans="1:6" ht="11.25">
      <c r="A28" s="20" t="s">
        <v>540</v>
      </c>
      <c r="B28" s="425">
        <v>4.32</v>
      </c>
      <c r="C28" s="425">
        <v>4.51</v>
      </c>
      <c r="D28" s="425">
        <v>4.37</v>
      </c>
      <c r="E28" s="505"/>
      <c r="F28" s="522">
        <v>3711.2</v>
      </c>
    </row>
    <row r="29" spans="1:6" ht="11.25">
      <c r="A29" s="20" t="s">
        <v>428</v>
      </c>
      <c r="B29" s="425">
        <v>4.25</v>
      </c>
      <c r="C29" s="425">
        <v>4.28</v>
      </c>
      <c r="D29" s="425">
        <v>4.25</v>
      </c>
      <c r="E29" s="505"/>
      <c r="F29" s="522">
        <v>6072.3</v>
      </c>
    </row>
    <row r="30" spans="1:6" ht="11.25">
      <c r="A30" s="20" t="s">
        <v>454</v>
      </c>
      <c r="B30" s="425">
        <v>4.31</v>
      </c>
      <c r="C30" s="425">
        <v>4.3</v>
      </c>
      <c r="D30" s="425">
        <v>4.19</v>
      </c>
      <c r="E30" s="505"/>
      <c r="F30" s="522">
        <v>2594.3</v>
      </c>
    </row>
    <row r="31" spans="1:6" ht="11.25">
      <c r="A31" s="20" t="s">
        <v>481</v>
      </c>
      <c r="B31" s="425">
        <v>3.79</v>
      </c>
      <c r="C31" s="425">
        <v>3.78</v>
      </c>
      <c r="D31" s="425">
        <v>3.87</v>
      </c>
      <c r="E31" s="481"/>
      <c r="F31" s="522">
        <v>12660.3</v>
      </c>
    </row>
    <row r="32" spans="1:6" ht="11.25">
      <c r="A32" s="20" t="s">
        <v>427</v>
      </c>
      <c r="B32" s="425">
        <v>3.55</v>
      </c>
      <c r="C32" s="425">
        <v>3.58</v>
      </c>
      <c r="D32" s="425">
        <v>3.84</v>
      </c>
      <c r="E32" s="505"/>
      <c r="F32" s="522">
        <v>4161</v>
      </c>
    </row>
    <row r="33" spans="1:6" ht="11.25">
      <c r="A33" s="20" t="s">
        <v>453</v>
      </c>
      <c r="B33" s="425">
        <v>3.52</v>
      </c>
      <c r="C33" s="425">
        <v>3.44</v>
      </c>
      <c r="D33" s="425">
        <v>3.29</v>
      </c>
      <c r="E33" s="505"/>
      <c r="F33" s="522">
        <v>1192</v>
      </c>
    </row>
    <row r="34" spans="1:6" ht="11.25">
      <c r="A34" s="20"/>
      <c r="B34" s="425"/>
      <c r="C34" s="425"/>
      <c r="D34" s="425"/>
      <c r="E34" s="505"/>
      <c r="F34" s="522"/>
    </row>
    <row r="35" spans="1:6" ht="11.25">
      <c r="A35" s="20" t="s">
        <v>460</v>
      </c>
      <c r="B35" s="425">
        <v>6.79</v>
      </c>
      <c r="C35" s="425">
        <v>7.7</v>
      </c>
      <c r="D35" s="425">
        <v>7.48</v>
      </c>
      <c r="E35" s="505"/>
      <c r="F35" s="522">
        <v>7597.8</v>
      </c>
    </row>
    <row r="36" spans="1:6" ht="11.25">
      <c r="A36" s="20" t="s">
        <v>451</v>
      </c>
      <c r="B36" s="425">
        <v>7.58</v>
      </c>
      <c r="C36" s="425">
        <v>7.54</v>
      </c>
      <c r="D36" s="425">
        <v>7.47</v>
      </c>
      <c r="E36" s="505"/>
      <c r="F36" s="522">
        <v>8792.4</v>
      </c>
    </row>
    <row r="37" spans="1:6" ht="11.25">
      <c r="A37" s="20" t="s">
        <v>461</v>
      </c>
      <c r="B37" s="425">
        <v>5.75</v>
      </c>
      <c r="C37" s="425">
        <v>6</v>
      </c>
      <c r="D37" s="425">
        <v>5.91</v>
      </c>
      <c r="E37" s="505"/>
      <c r="F37" s="522">
        <v>8406.3</v>
      </c>
    </row>
    <row r="38" spans="1:6" ht="11.25">
      <c r="A38" s="20" t="s">
        <v>33</v>
      </c>
      <c r="B38" s="425">
        <v>4.27</v>
      </c>
      <c r="C38" s="425">
        <v>4.53</v>
      </c>
      <c r="D38" s="425">
        <v>4.46</v>
      </c>
      <c r="E38" s="505"/>
      <c r="F38" s="522">
        <v>2698.5</v>
      </c>
    </row>
    <row r="39" spans="1:6" ht="11.25">
      <c r="A39" s="20" t="s">
        <v>31</v>
      </c>
      <c r="B39" s="425">
        <v>3.56</v>
      </c>
      <c r="C39" s="425">
        <v>3.74</v>
      </c>
      <c r="D39" s="425">
        <v>4.05</v>
      </c>
      <c r="E39" s="505"/>
      <c r="F39" s="522">
        <v>1280.8</v>
      </c>
    </row>
    <row r="40" spans="1:6" ht="11.25">
      <c r="A40" s="22" t="s">
        <v>42</v>
      </c>
      <c r="B40" s="448">
        <v>3.35</v>
      </c>
      <c r="C40" s="448">
        <v>3.39</v>
      </c>
      <c r="D40" s="448" t="s">
        <v>483</v>
      </c>
      <c r="E40" s="507"/>
      <c r="F40" s="468" t="s">
        <v>483</v>
      </c>
    </row>
    <row r="41" spans="5:6" ht="11.25">
      <c r="E41" s="2"/>
      <c r="F41" s="171" t="s">
        <v>520</v>
      </c>
    </row>
    <row r="42" ht="11.25">
      <c r="F42" s="6"/>
    </row>
    <row r="43" spans="1:6" ht="11.25">
      <c r="A43" s="33" t="s">
        <v>20</v>
      </c>
      <c r="F43" s="331"/>
    </row>
    <row r="44" ht="11.25" customHeight="1">
      <c r="A44" s="33" t="s">
        <v>40</v>
      </c>
    </row>
    <row r="45" ht="11.25" customHeight="1"/>
    <row r="46" ht="11.25" customHeight="1"/>
  </sheetData>
  <printOptions/>
  <pageMargins left="0.75" right="0.75" top="1" bottom="1" header="0.5" footer="0.5"/>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13.140625" style="2" customWidth="1"/>
    <col min="2" max="16384" width="9.140625" style="2" customWidth="1"/>
  </cols>
  <sheetData>
    <row r="1" spans="1:2" ht="11.25">
      <c r="A1" s="100">
        <v>5.4</v>
      </c>
      <c r="B1" s="1" t="s">
        <v>195</v>
      </c>
    </row>
    <row r="2" spans="1:2" ht="11.25">
      <c r="A2" s="317"/>
      <c r="B2" s="1"/>
    </row>
    <row r="4" spans="1:5" ht="11.25">
      <c r="A4" s="19" t="s">
        <v>548</v>
      </c>
      <c r="B4" s="37" t="s">
        <v>440</v>
      </c>
      <c r="C4" s="185" t="s">
        <v>441</v>
      </c>
      <c r="D4" s="37" t="s">
        <v>442</v>
      </c>
      <c r="E4" s="37" t="s">
        <v>443</v>
      </c>
    </row>
    <row r="5" spans="1:5" ht="11.25">
      <c r="A5" s="20" t="s">
        <v>430</v>
      </c>
      <c r="B5" s="425">
        <v>10.6</v>
      </c>
      <c r="C5" s="425">
        <v>10.6</v>
      </c>
      <c r="D5" s="425">
        <v>10.1</v>
      </c>
      <c r="E5" s="425">
        <v>11</v>
      </c>
    </row>
    <row r="6" spans="1:5" ht="11.25">
      <c r="A6" s="20" t="s">
        <v>542</v>
      </c>
      <c r="B6" s="425">
        <v>11</v>
      </c>
      <c r="C6" s="425">
        <v>10.6</v>
      </c>
      <c r="D6" s="425">
        <v>10.4</v>
      </c>
      <c r="E6" s="425">
        <v>12.2</v>
      </c>
    </row>
    <row r="7" spans="1:5" ht="11.25">
      <c r="A7" s="20" t="s">
        <v>481</v>
      </c>
      <c r="B7" s="425">
        <v>9.8</v>
      </c>
      <c r="C7" s="425">
        <v>10.7</v>
      </c>
      <c r="D7" s="425" t="s">
        <v>483</v>
      </c>
      <c r="E7" s="425">
        <v>9</v>
      </c>
    </row>
    <row r="8" spans="1:5" ht="11.25">
      <c r="A8" s="20" t="s">
        <v>530</v>
      </c>
      <c r="B8" s="425">
        <v>7</v>
      </c>
      <c r="C8" s="425">
        <v>10.8</v>
      </c>
      <c r="D8" s="425">
        <v>8.2</v>
      </c>
      <c r="E8" s="425" t="s">
        <v>483</v>
      </c>
    </row>
    <row r="9" spans="1:5" ht="11.25">
      <c r="A9" s="20" t="s">
        <v>427</v>
      </c>
      <c r="B9" s="425">
        <v>9.4</v>
      </c>
      <c r="C9" s="425">
        <v>11.1</v>
      </c>
      <c r="D9" s="425">
        <v>7.9</v>
      </c>
      <c r="E9" s="425">
        <v>8.8</v>
      </c>
    </row>
    <row r="10" spans="1:5" ht="11.25">
      <c r="A10" s="20" t="s">
        <v>543</v>
      </c>
      <c r="B10" s="425">
        <v>9.4</v>
      </c>
      <c r="C10" s="425">
        <v>11.3</v>
      </c>
      <c r="D10" s="425">
        <v>8.8</v>
      </c>
      <c r="E10" s="425" t="s">
        <v>483</v>
      </c>
    </row>
    <row r="11" spans="1:5" ht="11.25">
      <c r="A11" s="20" t="s">
        <v>546</v>
      </c>
      <c r="B11" s="425">
        <v>12.3</v>
      </c>
      <c r="C11" s="425">
        <v>11.7</v>
      </c>
      <c r="D11" s="425">
        <v>12.7</v>
      </c>
      <c r="E11" s="425">
        <v>12.9</v>
      </c>
    </row>
    <row r="12" spans="1:5" ht="11.25">
      <c r="A12" s="20" t="s">
        <v>545</v>
      </c>
      <c r="B12" s="425">
        <v>10.6</v>
      </c>
      <c r="C12" s="425">
        <v>12.1</v>
      </c>
      <c r="D12" s="425">
        <v>8.4</v>
      </c>
      <c r="E12" s="425">
        <v>17.4</v>
      </c>
    </row>
    <row r="13" spans="1:5" ht="11.25">
      <c r="A13" s="20" t="s">
        <v>544</v>
      </c>
      <c r="B13" s="425">
        <v>11.7</v>
      </c>
      <c r="C13" s="425">
        <v>12.2</v>
      </c>
      <c r="D13" s="425">
        <v>11.2</v>
      </c>
      <c r="E13" s="425">
        <v>12.1</v>
      </c>
    </row>
    <row r="14" spans="1:5" ht="11.25">
      <c r="A14" s="20" t="s">
        <v>532</v>
      </c>
      <c r="B14" s="425">
        <v>12.6</v>
      </c>
      <c r="C14" s="425">
        <v>12.2</v>
      </c>
      <c r="D14" s="425">
        <v>12</v>
      </c>
      <c r="E14" s="425">
        <v>14</v>
      </c>
    </row>
    <row r="15" spans="1:5" ht="11.25">
      <c r="A15" s="20" t="s">
        <v>424</v>
      </c>
      <c r="B15" s="425">
        <v>10.8</v>
      </c>
      <c r="C15" s="425">
        <v>12.8</v>
      </c>
      <c r="D15" s="425">
        <v>9.4</v>
      </c>
      <c r="E15" s="425">
        <v>9.9</v>
      </c>
    </row>
    <row r="16" spans="1:5" ht="11.25">
      <c r="A16" s="20" t="s">
        <v>529</v>
      </c>
      <c r="B16" s="425">
        <v>11.8</v>
      </c>
      <c r="C16" s="425">
        <v>14.1</v>
      </c>
      <c r="D16" s="425">
        <v>10.6</v>
      </c>
      <c r="E16" s="425">
        <v>11.3</v>
      </c>
    </row>
    <row r="17" spans="1:5" ht="11.25">
      <c r="A17" s="20" t="s">
        <v>428</v>
      </c>
      <c r="B17" s="425">
        <v>12.1</v>
      </c>
      <c r="C17" s="425">
        <v>14.3</v>
      </c>
      <c r="D17" s="425">
        <v>12.5</v>
      </c>
      <c r="E17" s="425">
        <v>8.1</v>
      </c>
    </row>
    <row r="18" spans="1:5" ht="11.25">
      <c r="A18" s="20" t="s">
        <v>547</v>
      </c>
      <c r="B18" s="425">
        <v>13.5</v>
      </c>
      <c r="C18" s="425">
        <v>15</v>
      </c>
      <c r="D18" s="425">
        <v>11.1</v>
      </c>
      <c r="E18" s="425">
        <v>14.5</v>
      </c>
    </row>
    <row r="19" spans="1:5" ht="11.25">
      <c r="A19" s="20" t="s">
        <v>437</v>
      </c>
      <c r="B19" s="425">
        <v>16.1</v>
      </c>
      <c r="C19" s="425">
        <v>15.9</v>
      </c>
      <c r="D19" s="425" t="s">
        <v>483</v>
      </c>
      <c r="E19" s="425">
        <v>16.2</v>
      </c>
    </row>
    <row r="20" spans="1:5" ht="11.25">
      <c r="A20" s="20" t="s">
        <v>531</v>
      </c>
      <c r="B20" s="425">
        <v>14.7</v>
      </c>
      <c r="C20" s="425">
        <v>15.9</v>
      </c>
      <c r="D20" s="425">
        <v>10</v>
      </c>
      <c r="E20" s="425">
        <v>18</v>
      </c>
    </row>
    <row r="21" spans="1:5" ht="11.25">
      <c r="A21" s="20" t="s">
        <v>452</v>
      </c>
      <c r="B21" s="425">
        <v>13.2</v>
      </c>
      <c r="C21" s="425">
        <v>16.3</v>
      </c>
      <c r="D21" s="425">
        <v>12.6</v>
      </c>
      <c r="E21" s="425">
        <v>11.9</v>
      </c>
    </row>
    <row r="22" spans="1:5" ht="11.25">
      <c r="A22" s="20" t="s">
        <v>453</v>
      </c>
      <c r="B22" s="425">
        <v>14.9</v>
      </c>
      <c r="C22" s="425">
        <v>17.4</v>
      </c>
      <c r="D22" s="425">
        <v>12.4</v>
      </c>
      <c r="E22" s="425">
        <v>16</v>
      </c>
    </row>
    <row r="23" spans="1:5" ht="11.25">
      <c r="A23" s="20" t="s">
        <v>540</v>
      </c>
      <c r="B23" s="425">
        <v>14.4</v>
      </c>
      <c r="C23" s="425">
        <v>17.5</v>
      </c>
      <c r="D23" s="425">
        <v>13.5</v>
      </c>
      <c r="E23" s="425">
        <v>12.8</v>
      </c>
    </row>
    <row r="24" spans="1:5" ht="11.25">
      <c r="A24" s="21" t="s">
        <v>628</v>
      </c>
      <c r="B24" s="426">
        <v>16.8</v>
      </c>
      <c r="C24" s="426">
        <v>17.9</v>
      </c>
      <c r="D24" s="426">
        <v>15.6</v>
      </c>
      <c r="E24" s="6" t="s">
        <v>194</v>
      </c>
    </row>
    <row r="25" spans="1:5" ht="11.25">
      <c r="A25" s="20" t="s">
        <v>534</v>
      </c>
      <c r="B25" s="425">
        <v>14.1</v>
      </c>
      <c r="C25" s="425">
        <v>17.9</v>
      </c>
      <c r="D25" s="425">
        <v>11.9</v>
      </c>
      <c r="E25" s="425">
        <v>11.5</v>
      </c>
    </row>
    <row r="26" spans="1:5" ht="11.25">
      <c r="A26" s="20" t="s">
        <v>426</v>
      </c>
      <c r="B26" s="425">
        <v>17.2</v>
      </c>
      <c r="C26" s="425">
        <v>18.8</v>
      </c>
      <c r="D26" s="425">
        <v>15.5</v>
      </c>
      <c r="E26" s="425">
        <v>19.2</v>
      </c>
    </row>
    <row r="27" spans="1:5" ht="11.25">
      <c r="A27" s="20" t="s">
        <v>454</v>
      </c>
      <c r="B27" s="425">
        <v>15.2</v>
      </c>
      <c r="C27" s="425">
        <v>18.9</v>
      </c>
      <c r="D27" s="425">
        <v>14.1</v>
      </c>
      <c r="E27" s="425">
        <v>14.3</v>
      </c>
    </row>
    <row r="28" spans="1:5" ht="11.25">
      <c r="A28" s="20" t="s">
        <v>429</v>
      </c>
      <c r="B28" s="425">
        <v>14.3</v>
      </c>
      <c r="C28" s="425">
        <v>19.4</v>
      </c>
      <c r="D28" s="425">
        <v>14.2</v>
      </c>
      <c r="E28" s="425">
        <v>10.3</v>
      </c>
    </row>
    <row r="29" spans="1:5" ht="11.25">
      <c r="A29" s="20" t="s">
        <v>533</v>
      </c>
      <c r="B29" s="425">
        <v>14.5</v>
      </c>
      <c r="C29" s="425">
        <v>20.7</v>
      </c>
      <c r="D29" s="425">
        <v>17</v>
      </c>
      <c r="E29" s="425">
        <v>7.9</v>
      </c>
    </row>
    <row r="30" spans="1:5" ht="11.25">
      <c r="A30" s="20" t="s">
        <v>425</v>
      </c>
      <c r="B30" s="425">
        <v>11.9</v>
      </c>
      <c r="C30" s="425" t="s">
        <v>483</v>
      </c>
      <c r="D30" s="425">
        <v>11.9</v>
      </c>
      <c r="E30" s="425" t="s">
        <v>483</v>
      </c>
    </row>
    <row r="31" spans="1:5" ht="11.25">
      <c r="A31" s="20"/>
      <c r="B31" s="425"/>
      <c r="C31" s="425"/>
      <c r="D31" s="425"/>
      <c r="E31" s="425"/>
    </row>
    <row r="32" spans="1:5" ht="11.25">
      <c r="A32" s="20" t="s">
        <v>451</v>
      </c>
      <c r="B32" s="425">
        <v>11</v>
      </c>
      <c r="C32" s="425">
        <v>11.9</v>
      </c>
      <c r="D32" s="425">
        <v>10.5</v>
      </c>
      <c r="E32" s="425">
        <v>9.6</v>
      </c>
    </row>
    <row r="33" spans="1:5" ht="11.25">
      <c r="A33" s="20" t="s">
        <v>33</v>
      </c>
      <c r="B33" s="425">
        <v>13.2</v>
      </c>
      <c r="C33" s="425">
        <v>18.1</v>
      </c>
      <c r="D33" s="425">
        <v>12.8</v>
      </c>
      <c r="E33" s="425">
        <v>10.7</v>
      </c>
    </row>
    <row r="34" spans="1:5" ht="11.25">
      <c r="A34" s="20" t="s">
        <v>31</v>
      </c>
      <c r="B34" s="425">
        <v>23</v>
      </c>
      <c r="C34" s="425">
        <v>25.8</v>
      </c>
      <c r="D34" s="425" t="s">
        <v>194</v>
      </c>
      <c r="E34" s="425">
        <v>16.2</v>
      </c>
    </row>
    <row r="35" spans="1:5" ht="11.25">
      <c r="A35" s="20" t="s">
        <v>42</v>
      </c>
      <c r="B35" s="425">
        <v>16.9</v>
      </c>
      <c r="C35" s="425" t="s">
        <v>483</v>
      </c>
      <c r="D35" s="425" t="s">
        <v>483</v>
      </c>
      <c r="E35" s="425">
        <v>17.5</v>
      </c>
    </row>
    <row r="36" spans="1:5" ht="11.25">
      <c r="A36" s="22" t="s">
        <v>460</v>
      </c>
      <c r="B36" s="448">
        <v>11.3</v>
      </c>
      <c r="C36" s="448" t="s">
        <v>483</v>
      </c>
      <c r="D36" s="448">
        <v>11.4</v>
      </c>
      <c r="E36" s="448">
        <v>11.1</v>
      </c>
    </row>
    <row r="37" ht="11.25">
      <c r="E37" s="171" t="s">
        <v>632</v>
      </c>
    </row>
    <row r="40" spans="1:5" ht="11.25">
      <c r="A40" s="848" t="s">
        <v>196</v>
      </c>
      <c r="B40" s="843"/>
      <c r="C40" s="843"/>
      <c r="D40" s="843"/>
      <c r="E40" s="843"/>
    </row>
    <row r="41" spans="1:5" ht="11.25" customHeight="1">
      <c r="A41" s="843"/>
      <c r="B41" s="843"/>
      <c r="C41" s="843"/>
      <c r="D41" s="843"/>
      <c r="E41" s="843"/>
    </row>
    <row r="42" spans="1:5" ht="11.25" customHeight="1">
      <c r="A42" s="843"/>
      <c r="B42" s="843"/>
      <c r="C42" s="843"/>
      <c r="D42" s="843"/>
      <c r="E42" s="843"/>
    </row>
    <row r="43" spans="1:5" ht="11.25">
      <c r="A43" s="10"/>
      <c r="B43" s="10"/>
      <c r="C43" s="10"/>
      <c r="D43" s="10"/>
      <c r="E43" s="10"/>
    </row>
    <row r="44" spans="1:5" ht="11.25" customHeight="1">
      <c r="A44" s="10"/>
      <c r="B44" s="10"/>
      <c r="C44" s="10"/>
      <c r="D44" s="10"/>
      <c r="E44" s="10"/>
    </row>
  </sheetData>
  <mergeCells count="1">
    <mergeCell ref="A40:E42"/>
  </mergeCells>
  <printOptions/>
  <pageMargins left="0.75" right="0.75" top="1" bottom="1" header="0.5" footer="0.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D40"/>
  <sheetViews>
    <sheetView workbookViewId="0" topLeftCell="A1">
      <selection activeCell="A1" sqref="A1"/>
    </sheetView>
  </sheetViews>
  <sheetFormatPr defaultColWidth="9.140625" defaultRowHeight="12.75"/>
  <cols>
    <col min="1" max="1" width="14.140625" style="0" customWidth="1"/>
    <col min="2" max="3" width="13.28125" style="0" customWidth="1"/>
  </cols>
  <sheetData>
    <row r="1" spans="1:4" ht="12.75">
      <c r="A1" s="100">
        <v>5.5</v>
      </c>
      <c r="B1" s="1" t="s">
        <v>216</v>
      </c>
      <c r="C1" s="2"/>
      <c r="D1" s="2"/>
    </row>
    <row r="2" spans="1:4" ht="12.75">
      <c r="A2" s="317"/>
      <c r="B2" s="1"/>
      <c r="C2" s="2"/>
      <c r="D2" s="2"/>
    </row>
    <row r="3" spans="1:4" ht="12.75">
      <c r="A3" s="2"/>
      <c r="B3" s="2"/>
      <c r="C3" s="2"/>
      <c r="D3" s="2"/>
    </row>
    <row r="4" spans="1:4" ht="12.75">
      <c r="A4" s="19" t="s">
        <v>548</v>
      </c>
      <c r="B4" s="185" t="s">
        <v>441</v>
      </c>
      <c r="C4" s="37" t="s">
        <v>442</v>
      </c>
      <c r="D4" s="186"/>
    </row>
    <row r="5" spans="1:4" ht="12.75">
      <c r="A5" s="20" t="s">
        <v>543</v>
      </c>
      <c r="B5" s="425">
        <v>14.8</v>
      </c>
      <c r="C5" s="425">
        <v>22.1</v>
      </c>
      <c r="D5" s="31"/>
    </row>
    <row r="6" spans="1:4" ht="12.75">
      <c r="A6" s="20" t="s">
        <v>544</v>
      </c>
      <c r="B6" s="425">
        <v>15.6</v>
      </c>
      <c r="C6" s="425">
        <v>19</v>
      </c>
      <c r="D6" s="31"/>
    </row>
    <row r="7" spans="1:4" ht="12.75">
      <c r="A7" s="20" t="s">
        <v>431</v>
      </c>
      <c r="B7" s="425">
        <v>15.8</v>
      </c>
      <c r="C7" s="425">
        <v>19.5</v>
      </c>
      <c r="D7" s="31"/>
    </row>
    <row r="8" spans="1:4" ht="12.75">
      <c r="A8" s="20" t="s">
        <v>547</v>
      </c>
      <c r="B8" s="425">
        <v>18.2</v>
      </c>
      <c r="C8" s="425">
        <v>20.6</v>
      </c>
      <c r="D8" s="31"/>
    </row>
    <row r="9" spans="1:4" ht="12.75">
      <c r="A9" s="20" t="s">
        <v>430</v>
      </c>
      <c r="B9" s="425">
        <v>18.3</v>
      </c>
      <c r="C9" s="425">
        <v>20.9</v>
      </c>
      <c r="D9" s="31"/>
    </row>
    <row r="10" spans="1:4" ht="12.75">
      <c r="A10" s="20" t="s">
        <v>453</v>
      </c>
      <c r="B10" s="425">
        <v>18.4</v>
      </c>
      <c r="C10" s="425">
        <v>20.5</v>
      </c>
      <c r="D10" s="31"/>
    </row>
    <row r="11" spans="1:4" ht="12.75">
      <c r="A11" s="20" t="s">
        <v>530</v>
      </c>
      <c r="B11" s="425">
        <v>18.5</v>
      </c>
      <c r="C11" s="425">
        <v>22.6</v>
      </c>
      <c r="D11" s="31"/>
    </row>
    <row r="12" spans="1:4" ht="12.75">
      <c r="A12" s="20" t="s">
        <v>425</v>
      </c>
      <c r="B12" s="425">
        <v>19.5</v>
      </c>
      <c r="C12" s="425">
        <v>19.7</v>
      </c>
      <c r="D12" s="31"/>
    </row>
    <row r="13" spans="1:4" ht="12.75">
      <c r="A13" s="20" t="s">
        <v>541</v>
      </c>
      <c r="B13" s="425">
        <v>19.7</v>
      </c>
      <c r="C13" s="425">
        <v>22.8</v>
      </c>
      <c r="D13" s="31"/>
    </row>
    <row r="14" spans="1:4" ht="12.75">
      <c r="A14" s="20" t="s">
        <v>427</v>
      </c>
      <c r="B14" s="425">
        <v>19.7</v>
      </c>
      <c r="C14" s="425">
        <v>24.5</v>
      </c>
      <c r="D14" s="31"/>
    </row>
    <row r="15" spans="1:4" ht="12.75">
      <c r="A15" s="20" t="s">
        <v>454</v>
      </c>
      <c r="B15" s="425">
        <v>19.8</v>
      </c>
      <c r="C15" s="425">
        <v>23</v>
      </c>
      <c r="D15" s="31"/>
    </row>
    <row r="16" spans="1:4" ht="12.75">
      <c r="A16" s="20" t="s">
        <v>542</v>
      </c>
      <c r="B16" s="425">
        <v>20</v>
      </c>
      <c r="C16" s="425">
        <v>21.4</v>
      </c>
      <c r="D16" s="31"/>
    </row>
    <row r="17" spans="1:4" ht="12.75">
      <c r="A17" s="20" t="s">
        <v>529</v>
      </c>
      <c r="B17" s="425">
        <v>20.1</v>
      </c>
      <c r="C17" s="425">
        <v>24.2</v>
      </c>
      <c r="D17" s="31"/>
    </row>
    <row r="18" spans="1:4" ht="12.75">
      <c r="A18" s="20" t="s">
        <v>452</v>
      </c>
      <c r="B18" s="425">
        <v>20.2</v>
      </c>
      <c r="C18" s="425">
        <v>22</v>
      </c>
      <c r="D18" s="31"/>
    </row>
    <row r="19" spans="1:4" ht="12.75">
      <c r="A19" s="20" t="s">
        <v>546</v>
      </c>
      <c r="B19" s="425">
        <v>20.4</v>
      </c>
      <c r="C19" s="425">
        <v>24.9</v>
      </c>
      <c r="D19" s="31"/>
    </row>
    <row r="20" spans="1:4" ht="12.75">
      <c r="A20" s="20" t="s">
        <v>540</v>
      </c>
      <c r="B20" s="425">
        <v>20.5</v>
      </c>
      <c r="C20" s="425">
        <v>23.4</v>
      </c>
      <c r="D20" s="31"/>
    </row>
    <row r="21" spans="1:4" ht="12.75">
      <c r="A21" s="20" t="s">
        <v>428</v>
      </c>
      <c r="B21" s="425">
        <v>20.8</v>
      </c>
      <c r="C21" s="425">
        <v>24.7</v>
      </c>
      <c r="D21" s="31"/>
    </row>
    <row r="22" spans="1:4" ht="12.75">
      <c r="A22" s="20" t="s">
        <v>534</v>
      </c>
      <c r="B22" s="425">
        <v>21.1</v>
      </c>
      <c r="C22" s="425">
        <v>23.8</v>
      </c>
      <c r="D22" s="31"/>
    </row>
    <row r="23" spans="1:4" ht="12.75">
      <c r="A23" s="20" t="s">
        <v>545</v>
      </c>
      <c r="B23" s="425">
        <v>21.6</v>
      </c>
      <c r="C23" s="425">
        <v>22.7</v>
      </c>
      <c r="D23" s="31"/>
    </row>
    <row r="24" spans="1:4" ht="12.75">
      <c r="A24" s="20" t="s">
        <v>459</v>
      </c>
      <c r="B24" s="425">
        <v>22</v>
      </c>
      <c r="C24" s="425">
        <v>24.7</v>
      </c>
      <c r="D24" s="31"/>
    </row>
    <row r="25" spans="1:4" ht="12.75">
      <c r="A25" s="20" t="s">
        <v>437</v>
      </c>
      <c r="B25" s="425">
        <v>22</v>
      </c>
      <c r="C25" s="425" t="s">
        <v>483</v>
      </c>
      <c r="D25" s="31"/>
    </row>
    <row r="26" spans="1:4" ht="12.75">
      <c r="A26" s="20" t="s">
        <v>533</v>
      </c>
      <c r="B26" s="425">
        <v>24.2</v>
      </c>
      <c r="C26" s="425">
        <v>22.1</v>
      </c>
      <c r="D26" s="31"/>
    </row>
    <row r="27" spans="1:4" ht="12.75">
      <c r="A27" s="21" t="s">
        <v>628</v>
      </c>
      <c r="B27" s="426">
        <v>24.3</v>
      </c>
      <c r="C27" s="426">
        <v>19.7</v>
      </c>
      <c r="D27" s="31"/>
    </row>
    <row r="28" spans="1:4" ht="12.75">
      <c r="A28" s="20" t="s">
        <v>429</v>
      </c>
      <c r="B28" s="425" t="s">
        <v>483</v>
      </c>
      <c r="C28" s="425">
        <v>23.7</v>
      </c>
      <c r="D28" s="31"/>
    </row>
    <row r="29" spans="1:4" ht="12.75">
      <c r="A29" s="20"/>
      <c r="B29" s="425"/>
      <c r="C29" s="425"/>
      <c r="D29" s="31"/>
    </row>
    <row r="30" spans="1:4" ht="12.75">
      <c r="A30" s="20" t="s">
        <v>460</v>
      </c>
      <c r="B30" s="425">
        <v>18.4</v>
      </c>
      <c r="C30" s="425">
        <v>19.7</v>
      </c>
      <c r="D30" s="31"/>
    </row>
    <row r="31" spans="1:4" ht="12.75">
      <c r="A31" s="20" t="s">
        <v>461</v>
      </c>
      <c r="B31" s="425">
        <v>19.4</v>
      </c>
      <c r="C31" s="425">
        <v>19.1</v>
      </c>
      <c r="D31" s="31"/>
    </row>
    <row r="32" spans="1:4" ht="12.75">
      <c r="A32" s="20" t="s">
        <v>33</v>
      </c>
      <c r="B32" s="425">
        <v>20.1</v>
      </c>
      <c r="C32" s="425">
        <v>22.6</v>
      </c>
      <c r="D32" s="31"/>
    </row>
    <row r="33" spans="1:4" ht="12.75">
      <c r="A33" s="20" t="s">
        <v>42</v>
      </c>
      <c r="B33" s="425">
        <v>21.5</v>
      </c>
      <c r="C33" s="425">
        <v>24.2</v>
      </c>
      <c r="D33" s="31"/>
    </row>
    <row r="34" spans="1:4" ht="12.75">
      <c r="A34" s="22" t="s">
        <v>31</v>
      </c>
      <c r="B34" s="448">
        <v>27.2</v>
      </c>
      <c r="C34" s="448" t="s">
        <v>483</v>
      </c>
      <c r="D34" s="31"/>
    </row>
    <row r="35" spans="1:4" ht="12.75">
      <c r="A35" s="67"/>
      <c r="B35" s="31"/>
      <c r="C35" s="171" t="s">
        <v>520</v>
      </c>
      <c r="D35" s="31"/>
    </row>
    <row r="40" ht="12.75">
      <c r="A40" s="33"/>
    </row>
  </sheetData>
  <printOptions/>
  <pageMargins left="0.75" right="0.75" top="1" bottom="1" header="0.5" footer="0.5"/>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J16"/>
  <sheetViews>
    <sheetView workbookViewId="0" topLeftCell="A1">
      <selection activeCell="A1" sqref="A1"/>
    </sheetView>
  </sheetViews>
  <sheetFormatPr defaultColWidth="9.140625" defaultRowHeight="12.75"/>
  <cols>
    <col min="1" max="1" width="6.57421875" style="188" customWidth="1"/>
    <col min="2" max="4" width="9.28125" style="188" customWidth="1"/>
    <col min="5" max="16384" width="9.140625" style="188" customWidth="1"/>
  </cols>
  <sheetData>
    <row r="1" spans="1:7" ht="15.75" customHeight="1">
      <c r="A1" s="360">
        <v>5.6</v>
      </c>
      <c r="B1" s="187" t="s">
        <v>281</v>
      </c>
      <c r="G1" s="342"/>
    </row>
    <row r="2" ht="11.25">
      <c r="A2" s="673"/>
    </row>
    <row r="3" spans="1:4" ht="11.25">
      <c r="A3" s="495"/>
      <c r="B3" s="495"/>
      <c r="C3" s="495"/>
      <c r="D3" s="496" t="s">
        <v>598</v>
      </c>
    </row>
    <row r="4" spans="1:8" ht="12.75">
      <c r="A4" s="670" t="s">
        <v>550</v>
      </c>
      <c r="B4" s="671" t="s">
        <v>362</v>
      </c>
      <c r="C4" s="671" t="s">
        <v>650</v>
      </c>
      <c r="D4" s="671" t="s">
        <v>649</v>
      </c>
      <c r="F4"/>
      <c r="G4"/>
      <c r="H4"/>
    </row>
    <row r="5" spans="1:10" ht="12.75">
      <c r="A5" s="190">
        <v>1999</v>
      </c>
      <c r="B5" s="440">
        <v>27.12110224800581</v>
      </c>
      <c r="C5" s="440">
        <v>26.74927113702624</v>
      </c>
      <c r="D5" s="440">
        <v>27.479264334655607</v>
      </c>
      <c r="F5"/>
      <c r="G5"/>
      <c r="H5"/>
      <c r="I5"/>
      <c r="J5"/>
    </row>
    <row r="6" spans="1:10" ht="12.75">
      <c r="A6" s="190">
        <v>2000</v>
      </c>
      <c r="B6" s="440">
        <v>28.99982360204622</v>
      </c>
      <c r="C6" s="440">
        <v>27.513227513227513</v>
      </c>
      <c r="D6" s="440">
        <v>30.49770561242499</v>
      </c>
      <c r="F6"/>
      <c r="G6"/>
      <c r="H6"/>
      <c r="I6"/>
      <c r="J6"/>
    </row>
    <row r="7" spans="1:10" ht="12.75">
      <c r="A7" s="190">
        <v>2001</v>
      </c>
      <c r="B7" s="440">
        <v>31.87987784187309</v>
      </c>
      <c r="C7" s="440">
        <v>29.79011509817197</v>
      </c>
      <c r="D7" s="440">
        <v>34.00204012240734</v>
      </c>
      <c r="F7"/>
      <c r="G7"/>
      <c r="H7"/>
      <c r="I7"/>
      <c r="J7"/>
    </row>
    <row r="8" spans="1:10" ht="12.75">
      <c r="A8" s="190">
        <v>2002</v>
      </c>
      <c r="B8" s="500">
        <v>34.77486232588273</v>
      </c>
      <c r="C8" s="500">
        <v>31.53970826580227</v>
      </c>
      <c r="D8" s="500">
        <v>38.005827128520565</v>
      </c>
      <c r="F8"/>
      <c r="G8"/>
      <c r="H8"/>
      <c r="I8"/>
      <c r="J8"/>
    </row>
    <row r="9" spans="1:10" ht="12.75">
      <c r="A9" s="190">
        <v>2003</v>
      </c>
      <c r="B9" s="500">
        <v>36.82715074980268</v>
      </c>
      <c r="C9" s="500">
        <v>34.43813131313131</v>
      </c>
      <c r="D9" s="500">
        <v>39.24850015787812</v>
      </c>
      <c r="F9"/>
      <c r="G9"/>
      <c r="H9"/>
      <c r="I9"/>
      <c r="J9"/>
    </row>
    <row r="10" spans="1:10" ht="12.75">
      <c r="A10" s="191">
        <v>2004</v>
      </c>
      <c r="B10" s="805">
        <v>39.501998155548726</v>
      </c>
      <c r="C10" s="805">
        <v>36.21804742839544</v>
      </c>
      <c r="D10" s="805">
        <v>42.80454127032832</v>
      </c>
      <c r="F10"/>
      <c r="G10"/>
      <c r="H10"/>
      <c r="I10"/>
      <c r="J10"/>
    </row>
    <row r="11" spans="1:10" ht="12.75">
      <c r="A11" s="191">
        <v>2005</v>
      </c>
      <c r="B11" s="805">
        <v>39.20704845814978</v>
      </c>
      <c r="C11" s="805">
        <v>34.76232137649461</v>
      </c>
      <c r="D11" s="805">
        <v>43.685300207039326</v>
      </c>
      <c r="F11"/>
      <c r="G11"/>
      <c r="H11"/>
      <c r="I11"/>
      <c r="J11"/>
    </row>
    <row r="12" spans="1:10" ht="12" customHeight="1">
      <c r="A12" s="191">
        <v>2006</v>
      </c>
      <c r="B12" s="805">
        <v>39.99446826165122</v>
      </c>
      <c r="C12" s="805">
        <v>33.39699863574352</v>
      </c>
      <c r="D12" s="805">
        <v>46.760168302945296</v>
      </c>
      <c r="F12"/>
      <c r="G12"/>
      <c r="H12"/>
      <c r="I12"/>
      <c r="J12"/>
    </row>
    <row r="13" spans="1:10" ht="12" customHeight="1">
      <c r="A13" s="672">
        <v>2007</v>
      </c>
      <c r="B13" s="806">
        <v>41.29750982961992</v>
      </c>
      <c r="C13" s="534">
        <v>35.08907823392719</v>
      </c>
      <c r="D13" s="534">
        <v>47.697631088634544</v>
      </c>
      <c r="E13" s="673"/>
      <c r="F13"/>
      <c r="G13"/>
      <c r="H13"/>
      <c r="I13"/>
      <c r="J13"/>
    </row>
    <row r="14" spans="4:8" ht="12" customHeight="1">
      <c r="D14" s="189" t="s">
        <v>595</v>
      </c>
      <c r="F14"/>
      <c r="G14"/>
      <c r="H14"/>
    </row>
    <row r="15" spans="6:8" ht="13.5" customHeight="1">
      <c r="F15"/>
      <c r="G15"/>
      <c r="H15"/>
    </row>
    <row r="16" spans="1:6" ht="11.25">
      <c r="A16" s="192" t="s">
        <v>173</v>
      </c>
      <c r="C16" s="334"/>
      <c r="F16" s="193"/>
    </row>
    <row r="38" ht="15" customHeight="1"/>
  </sheetData>
  <printOptions/>
  <pageMargins left="0.75" right="0.75" top="1" bottom="1" header="0.5" footer="0.5"/>
  <pageSetup horizontalDpi="600" verticalDpi="600" orientation="portrait" paperSize="9" scale="69" r:id="rId2"/>
  <drawing r:id="rId1"/>
</worksheet>
</file>

<file path=xl/worksheets/sheet64.xml><?xml version="1.0" encoding="utf-8"?>
<worksheet xmlns="http://schemas.openxmlformats.org/spreadsheetml/2006/main" xmlns:r="http://schemas.openxmlformats.org/officeDocument/2006/relationships">
  <dimension ref="A1:I82"/>
  <sheetViews>
    <sheetView workbookViewId="0" topLeftCell="A1">
      <selection activeCell="A1" sqref="A1"/>
    </sheetView>
  </sheetViews>
  <sheetFormatPr defaultColWidth="9.140625" defaultRowHeight="12.75"/>
  <cols>
    <col min="1" max="1" width="11.7109375" style="2" customWidth="1"/>
    <col min="2" max="2" width="9.7109375" style="2" customWidth="1"/>
    <col min="3" max="3" width="9.8515625" style="2" customWidth="1"/>
    <col min="4" max="4" width="9.7109375" style="2" customWidth="1"/>
    <col min="5" max="5" width="12.140625" style="2" customWidth="1"/>
    <col min="6" max="16384" width="9.140625" style="2" customWidth="1"/>
  </cols>
  <sheetData>
    <row r="1" spans="1:2" ht="11.25" customHeight="1">
      <c r="A1" s="100">
        <v>5.7</v>
      </c>
      <c r="B1" s="1" t="s">
        <v>217</v>
      </c>
    </row>
    <row r="2" ht="11.25" customHeight="1">
      <c r="A2" s="24"/>
    </row>
    <row r="3" spans="1:9" ht="11.25" customHeight="1">
      <c r="A3" s="24"/>
      <c r="E3" s="438" t="s">
        <v>566</v>
      </c>
      <c r="G3"/>
      <c r="H3"/>
      <c r="I3"/>
    </row>
    <row r="4" spans="1:9" ht="11.25" customHeight="1">
      <c r="A4" s="113" t="s">
        <v>548</v>
      </c>
      <c r="B4" s="266" t="s">
        <v>362</v>
      </c>
      <c r="C4" s="267" t="s">
        <v>650</v>
      </c>
      <c r="D4" s="267" t="s">
        <v>649</v>
      </c>
      <c r="E4" s="40" t="s">
        <v>370</v>
      </c>
      <c r="G4"/>
      <c r="H4"/>
      <c r="I4"/>
    </row>
    <row r="5" spans="1:9" ht="11.25" customHeight="1">
      <c r="A5" s="251" t="s">
        <v>534</v>
      </c>
      <c r="B5" s="575">
        <v>46.52900145352378</v>
      </c>
      <c r="C5" s="575">
        <v>41.68023445131879</v>
      </c>
      <c r="D5" s="575">
        <v>51.51549514814755</v>
      </c>
      <c r="E5" s="575">
        <f>C5-D5</f>
        <v>-9.835260696828762</v>
      </c>
      <c r="G5"/>
      <c r="H5"/>
      <c r="I5"/>
    </row>
    <row r="6" spans="1:9" s="1" customFormat="1" ht="11.25" customHeight="1">
      <c r="A6" s="84" t="s">
        <v>628</v>
      </c>
      <c r="B6" s="576">
        <v>41.3</v>
      </c>
      <c r="C6" s="576">
        <v>35.1</v>
      </c>
      <c r="D6" s="576">
        <v>47.7</v>
      </c>
      <c r="E6" s="576">
        <f aca="true" t="shared" si="0" ref="E6:E32">C6-D6</f>
        <v>-12.600000000000001</v>
      </c>
      <c r="G6"/>
      <c r="H6"/>
      <c r="I6"/>
    </row>
    <row r="7" spans="1:9" ht="11.25" customHeight="1">
      <c r="A7" s="58" t="s">
        <v>543</v>
      </c>
      <c r="B7" s="410">
        <v>41.349884992888875</v>
      </c>
      <c r="C7" s="410">
        <v>35.55880930281202</v>
      </c>
      <c r="D7" s="410">
        <v>47.22633708461385</v>
      </c>
      <c r="E7" s="410">
        <f t="shared" si="0"/>
        <v>-11.66752778180183</v>
      </c>
      <c r="G7"/>
      <c r="H7"/>
      <c r="I7"/>
    </row>
    <row r="8" spans="1:9" ht="11.25" customHeight="1">
      <c r="A8" s="58" t="s">
        <v>429</v>
      </c>
      <c r="B8" s="410">
        <v>40.3</v>
      </c>
      <c r="C8" s="410">
        <v>35.53923225984694</v>
      </c>
      <c r="D8" s="410">
        <v>45.22580854293978</v>
      </c>
      <c r="E8" s="410">
        <f t="shared" si="0"/>
        <v>-9.68657628309284</v>
      </c>
      <c r="G8"/>
      <c r="H8"/>
      <c r="I8"/>
    </row>
    <row r="9" spans="1:9" ht="11.25" customHeight="1">
      <c r="A9" s="58" t="s">
        <v>532</v>
      </c>
      <c r="B9" s="410">
        <v>39.424967754672856</v>
      </c>
      <c r="C9" s="410">
        <v>33.71296694592952</v>
      </c>
      <c r="D9" s="410">
        <v>45.35855065422351</v>
      </c>
      <c r="E9" s="410">
        <f t="shared" si="0"/>
        <v>-11.645583708293984</v>
      </c>
      <c r="G9"/>
      <c r="H9"/>
      <c r="I9"/>
    </row>
    <row r="10" spans="1:9" ht="11.25" customHeight="1">
      <c r="A10" s="58" t="s">
        <v>428</v>
      </c>
      <c r="B10" s="410">
        <v>39.00900221884382</v>
      </c>
      <c r="C10" s="410">
        <v>34.19756806575194</v>
      </c>
      <c r="D10" s="410">
        <v>44.166898544244006</v>
      </c>
      <c r="E10" s="410">
        <f t="shared" si="0"/>
        <v>-9.969330478492068</v>
      </c>
      <c r="G10"/>
      <c r="H10"/>
      <c r="I10"/>
    </row>
    <row r="11" spans="1:5" ht="11.25" customHeight="1">
      <c r="A11" s="58" t="s">
        <v>424</v>
      </c>
      <c r="B11" s="410">
        <v>38.86127626768213</v>
      </c>
      <c r="C11" s="410">
        <v>34.75416687224107</v>
      </c>
      <c r="D11" s="410">
        <v>43.034418719457896</v>
      </c>
      <c r="E11" s="410">
        <f t="shared" si="0"/>
        <v>-8.280251847216825</v>
      </c>
    </row>
    <row r="12" spans="1:5" ht="11.25" customHeight="1">
      <c r="A12" s="58" t="s">
        <v>425</v>
      </c>
      <c r="B12" s="410">
        <v>37.76383342840844</v>
      </c>
      <c r="C12" s="410">
        <v>34.33727913334642</v>
      </c>
      <c r="D12" s="410">
        <v>41.179683545570754</v>
      </c>
      <c r="E12" s="410">
        <f t="shared" si="0"/>
        <v>-6.842404412224333</v>
      </c>
    </row>
    <row r="13" spans="1:5" ht="11.25" customHeight="1">
      <c r="A13" s="58" t="s">
        <v>531</v>
      </c>
      <c r="B13" s="410">
        <v>36.22274980473432</v>
      </c>
      <c r="C13" s="410">
        <v>28.032673604929407</v>
      </c>
      <c r="D13" s="410">
        <v>44.83493888740814</v>
      </c>
      <c r="E13" s="410">
        <f t="shared" si="0"/>
        <v>-16.802265282478736</v>
      </c>
    </row>
    <row r="14" spans="1:5" ht="11.25" customHeight="1">
      <c r="A14" s="58" t="s">
        <v>437</v>
      </c>
      <c r="B14" s="410">
        <v>35.52153575116943</v>
      </c>
      <c r="C14" s="410">
        <v>32.98777946090487</v>
      </c>
      <c r="D14" s="410">
        <v>38.05704862434562</v>
      </c>
      <c r="E14" s="410">
        <f t="shared" si="0"/>
        <v>-5.069269163440751</v>
      </c>
    </row>
    <row r="15" spans="1:5" ht="11.25">
      <c r="A15" s="58" t="s">
        <v>481</v>
      </c>
      <c r="B15" s="410">
        <v>34.84579988980388</v>
      </c>
      <c r="C15" s="410">
        <v>32.16870699669378</v>
      </c>
      <c r="D15" s="410">
        <v>37.52233472304943</v>
      </c>
      <c r="E15" s="410">
        <f t="shared" si="0"/>
        <v>-5.353627726355654</v>
      </c>
    </row>
    <row r="16" spans="1:5" ht="11.25">
      <c r="A16" s="58" t="s">
        <v>533</v>
      </c>
      <c r="B16" s="410">
        <v>34.80268009334486</v>
      </c>
      <c r="C16" s="410">
        <v>32.4390338915053</v>
      </c>
      <c r="D16" s="410">
        <v>37.16423610119489</v>
      </c>
      <c r="E16" s="410">
        <f t="shared" si="0"/>
        <v>-4.725202209689591</v>
      </c>
    </row>
    <row r="17" spans="1:5" ht="11.25">
      <c r="A17" s="58" t="s">
        <v>541</v>
      </c>
      <c r="B17" s="410">
        <v>33.73880015065753</v>
      </c>
      <c r="C17" s="410">
        <v>24.629245650412063</v>
      </c>
      <c r="D17" s="410">
        <v>43.10252625724614</v>
      </c>
      <c r="E17" s="410">
        <f t="shared" si="0"/>
        <v>-18.473280606834077</v>
      </c>
    </row>
    <row r="18" spans="1:5" ht="11.25">
      <c r="A18" s="58" t="s">
        <v>547</v>
      </c>
      <c r="B18" s="410">
        <v>31.626679858191114</v>
      </c>
      <c r="C18" s="410">
        <v>21.650948502582196</v>
      </c>
      <c r="D18" s="410">
        <v>42.27433168249104</v>
      </c>
      <c r="E18" s="410">
        <f t="shared" si="0"/>
        <v>-20.623383179908842</v>
      </c>
    </row>
    <row r="19" spans="1:5" ht="11.25">
      <c r="A19" s="58" t="s">
        <v>546</v>
      </c>
      <c r="B19" s="410">
        <v>30.066783418942354</v>
      </c>
      <c r="C19" s="410">
        <v>24.05841235649056</v>
      </c>
      <c r="D19" s="410">
        <v>36.23652382089483</v>
      </c>
      <c r="E19" s="410">
        <f t="shared" si="0"/>
        <v>-12.178111464404271</v>
      </c>
    </row>
    <row r="20" spans="1:5" s="1" customFormat="1" ht="11.25">
      <c r="A20" s="84" t="s">
        <v>30</v>
      </c>
      <c r="B20" s="576">
        <v>29.083322702734907</v>
      </c>
      <c r="C20" s="576">
        <v>25.495540325936158</v>
      </c>
      <c r="D20" s="576">
        <v>32.77283329481575</v>
      </c>
      <c r="E20" s="576">
        <f t="shared" si="0"/>
        <v>-7.277292968879589</v>
      </c>
    </row>
    <row r="21" spans="1:5" ht="11.25">
      <c r="A21" s="58" t="s">
        <v>544</v>
      </c>
      <c r="B21" s="410">
        <v>27.378143793140133</v>
      </c>
      <c r="C21" s="410">
        <v>19.888574569801484</v>
      </c>
      <c r="D21" s="410">
        <v>35.00405844155844</v>
      </c>
      <c r="E21" s="410">
        <f t="shared" si="0"/>
        <v>-15.115483871756958</v>
      </c>
    </row>
    <row r="22" spans="1:5" ht="11.25">
      <c r="A22" s="58" t="s">
        <v>427</v>
      </c>
      <c r="B22" s="410">
        <v>26.115395163454654</v>
      </c>
      <c r="C22" s="410">
        <v>23.536447514175105</v>
      </c>
      <c r="D22" s="410">
        <v>28.89232274029473</v>
      </c>
      <c r="E22" s="410">
        <f t="shared" si="0"/>
        <v>-5.355875226119625</v>
      </c>
    </row>
    <row r="23" spans="1:5" ht="11.25">
      <c r="A23" s="58" t="s">
        <v>426</v>
      </c>
      <c r="B23" s="410">
        <v>21.892508883371846</v>
      </c>
      <c r="C23" s="410">
        <v>21.60430119410796</v>
      </c>
      <c r="D23" s="410">
        <v>22.188820744489973</v>
      </c>
      <c r="E23" s="410">
        <f t="shared" si="0"/>
        <v>-0.5845195503820122</v>
      </c>
    </row>
    <row r="24" spans="1:5" ht="11.25">
      <c r="A24" s="58" t="s">
        <v>542</v>
      </c>
      <c r="B24" s="410">
        <v>21.058561912420206</v>
      </c>
      <c r="C24" s="410">
        <v>16.784670568889574</v>
      </c>
      <c r="D24" s="410">
        <v>25.515337679547102</v>
      </c>
      <c r="E24" s="410">
        <f t="shared" si="0"/>
        <v>-8.730667110657528</v>
      </c>
    </row>
    <row r="25" spans="1:5" ht="11.25">
      <c r="A25" s="58" t="s">
        <v>530</v>
      </c>
      <c r="B25" s="410">
        <v>20.869049912573132</v>
      </c>
      <c r="C25" s="410">
        <v>14.46030977734753</v>
      </c>
      <c r="D25" s="410">
        <v>27.376792147726547</v>
      </c>
      <c r="E25" s="410">
        <f t="shared" si="0"/>
        <v>-12.916482370379017</v>
      </c>
    </row>
    <row r="26" spans="1:5" ht="11.25">
      <c r="A26" s="58" t="s">
        <v>452</v>
      </c>
      <c r="B26" s="410">
        <v>20.353197633666976</v>
      </c>
      <c r="C26" s="410">
        <v>14.441919300201535</v>
      </c>
      <c r="D26" s="410">
        <v>26.526054101687386</v>
      </c>
      <c r="E26" s="410">
        <f t="shared" si="0"/>
        <v>-12.08413480148585</v>
      </c>
    </row>
    <row r="27" spans="1:5" ht="11.25">
      <c r="A27" s="58" t="s">
        <v>529</v>
      </c>
      <c r="B27" s="410">
        <v>19.18900944661432</v>
      </c>
      <c r="C27" s="410">
        <v>18.794719892727212</v>
      </c>
      <c r="D27" s="410">
        <v>19.585588838978087</v>
      </c>
      <c r="E27" s="410">
        <f t="shared" si="0"/>
        <v>-0.7908689462508747</v>
      </c>
    </row>
    <row r="28" spans="1:5" ht="11.25">
      <c r="A28" s="58" t="s">
        <v>545</v>
      </c>
      <c r="B28" s="410">
        <v>18.999151823579304</v>
      </c>
      <c r="C28" s="410">
        <v>17.73748521876232</v>
      </c>
      <c r="D28" s="410">
        <v>20.697397039219815</v>
      </c>
      <c r="E28" s="410">
        <f t="shared" si="0"/>
        <v>-2.9599118204574957</v>
      </c>
    </row>
    <row r="29" spans="1:5" ht="11.25">
      <c r="A29" s="58" t="s">
        <v>430</v>
      </c>
      <c r="B29" s="410">
        <v>18.6437942314506</v>
      </c>
      <c r="C29" s="410">
        <v>14.147272435567409</v>
      </c>
      <c r="D29" s="410">
        <v>23.250097754420292</v>
      </c>
      <c r="E29" s="410">
        <f t="shared" si="0"/>
        <v>-9.102825318852883</v>
      </c>
    </row>
    <row r="30" spans="1:5" ht="11.25">
      <c r="A30" s="58" t="s">
        <v>454</v>
      </c>
      <c r="B30" s="410">
        <v>16.657521789218954</v>
      </c>
      <c r="C30" s="410">
        <v>14.644778234681498</v>
      </c>
      <c r="D30" s="410">
        <v>18.744142455482663</v>
      </c>
      <c r="E30" s="410">
        <f t="shared" si="0"/>
        <v>-4.099364220801165</v>
      </c>
    </row>
    <row r="31" spans="1:5" ht="11.25">
      <c r="A31" s="58" t="s">
        <v>453</v>
      </c>
      <c r="B31" s="410">
        <v>16.54131518897392</v>
      </c>
      <c r="C31" s="410">
        <v>15.72024617668609</v>
      </c>
      <c r="D31" s="410">
        <v>17.395827483988807</v>
      </c>
      <c r="E31" s="410">
        <f t="shared" si="0"/>
        <v>-1.6755813073027177</v>
      </c>
    </row>
    <row r="32" spans="1:5" ht="11.25">
      <c r="A32" s="58" t="s">
        <v>540</v>
      </c>
      <c r="B32" s="410">
        <v>15.084584512928986</v>
      </c>
      <c r="C32" s="410">
        <v>13.718798476942604</v>
      </c>
      <c r="D32" s="410">
        <v>16.527616370142944</v>
      </c>
      <c r="E32" s="410">
        <f t="shared" si="0"/>
        <v>-2.80881789320034</v>
      </c>
    </row>
    <row r="33" spans="1:5" ht="11.25">
      <c r="A33" s="58"/>
      <c r="B33" s="410"/>
      <c r="C33" s="410"/>
      <c r="D33" s="410"/>
      <c r="E33" s="410"/>
    </row>
    <row r="34" spans="1:5" ht="11.25">
      <c r="A34" s="559" t="s">
        <v>451</v>
      </c>
      <c r="B34" s="410">
        <v>41.3</v>
      </c>
      <c r="C34" s="410">
        <v>34.3</v>
      </c>
      <c r="D34" s="410">
        <v>48.4</v>
      </c>
      <c r="E34" s="410">
        <f>C34-D34</f>
        <v>-14.100000000000001</v>
      </c>
    </row>
    <row r="35" spans="1:5" ht="11.25">
      <c r="A35" s="559" t="s">
        <v>461</v>
      </c>
      <c r="B35" s="410">
        <v>35</v>
      </c>
      <c r="C35" s="410">
        <v>39.7</v>
      </c>
      <c r="D35" s="410">
        <v>30.3</v>
      </c>
      <c r="E35" s="410">
        <f>C35-D35</f>
        <v>9.400000000000002</v>
      </c>
    </row>
    <row r="36" spans="1:5" ht="11.25">
      <c r="A36" s="559" t="s">
        <v>31</v>
      </c>
      <c r="B36" s="410">
        <v>12.94794925909923</v>
      </c>
      <c r="C36" s="410">
        <v>14.383230585381622</v>
      </c>
      <c r="D36" s="410">
        <v>11.453006036122941</v>
      </c>
      <c r="E36" s="410">
        <f>C36-D36</f>
        <v>2.9302245492586803</v>
      </c>
    </row>
    <row r="37" spans="1:5" ht="11.25">
      <c r="A37" s="503" t="s">
        <v>33</v>
      </c>
      <c r="B37" s="412">
        <v>12.8</v>
      </c>
      <c r="C37" s="412">
        <v>9</v>
      </c>
      <c r="D37" s="412">
        <v>16.8</v>
      </c>
      <c r="E37" s="412">
        <f>C37-D37</f>
        <v>-7.800000000000001</v>
      </c>
    </row>
    <row r="38" ht="11.25">
      <c r="E38" s="189" t="s">
        <v>623</v>
      </c>
    </row>
    <row r="39" spans="1:5" s="31" customFormat="1" ht="11.25">
      <c r="A39" s="2"/>
      <c r="E39" s="2"/>
    </row>
    <row r="40" spans="1:5" s="31" customFormat="1" ht="11.25">
      <c r="A40" s="36" t="s">
        <v>197</v>
      </c>
      <c r="E40" s="2"/>
    </row>
    <row r="41" s="31" customFormat="1" ht="11.25"/>
    <row r="42" s="31" customFormat="1" ht="11.25"/>
    <row r="43" s="31" customFormat="1" ht="11.25"/>
    <row r="44" s="31" customFormat="1" ht="11.25"/>
    <row r="45" s="31" customFormat="1" ht="11.25"/>
    <row r="46" s="31" customFormat="1" ht="11.25"/>
    <row r="47" s="31" customFormat="1" ht="11.25"/>
    <row r="48" s="31" customFormat="1" ht="11.25"/>
    <row r="49" s="31" customFormat="1" ht="11.25"/>
    <row r="50" s="31" customFormat="1" ht="11.25"/>
    <row r="51" s="31" customFormat="1" ht="11.25"/>
    <row r="52" s="31" customFormat="1" ht="11.25"/>
    <row r="53" s="31" customFormat="1" ht="11.25"/>
    <row r="54" s="31" customFormat="1" ht="11.25"/>
    <row r="55" s="31" customFormat="1" ht="11.25"/>
    <row r="56" s="31" customFormat="1" ht="11.25"/>
    <row r="57" s="31" customFormat="1" ht="11.25"/>
    <row r="58" s="31" customFormat="1" ht="11.25"/>
    <row r="59" s="31" customFormat="1" ht="11.25"/>
    <row r="60" s="31" customFormat="1" ht="11.25"/>
    <row r="61" s="31" customFormat="1" ht="11.25"/>
    <row r="62" s="31" customFormat="1" ht="11.25"/>
    <row r="63" s="31" customFormat="1" ht="11.25"/>
    <row r="64" s="31" customFormat="1" ht="11.25"/>
    <row r="65" s="31" customFormat="1" ht="11.25"/>
    <row r="66" s="31" customFormat="1" ht="11.25"/>
    <row r="67" s="31" customFormat="1" ht="11.25"/>
    <row r="68" s="31" customFormat="1" ht="11.25"/>
    <row r="69" s="31" customFormat="1" ht="11.25"/>
    <row r="70" s="31" customFormat="1" ht="11.25"/>
    <row r="71" s="31" customFormat="1" ht="11.25"/>
    <row r="72" s="31" customFormat="1" ht="11.25"/>
    <row r="73" s="31" customFormat="1" ht="11.25"/>
    <row r="74" s="31" customFormat="1" ht="11.25"/>
    <row r="75" s="31" customFormat="1" ht="11.25"/>
    <row r="76" s="31" customFormat="1" ht="11.25"/>
    <row r="77" s="31" customFormat="1" ht="11.25"/>
    <row r="78" s="31" customFormat="1" ht="11.25"/>
    <row r="79" s="31" customFormat="1" ht="11.25"/>
    <row r="80" spans="1:4" s="31" customFormat="1" ht="11.25">
      <c r="A80" s="2"/>
      <c r="B80" s="2"/>
      <c r="C80" s="2"/>
      <c r="D80" s="2"/>
    </row>
    <row r="81" ht="11.25">
      <c r="E81" s="31"/>
    </row>
    <row r="82" ht="11.25">
      <c r="E82" s="31"/>
    </row>
  </sheetData>
  <printOptions/>
  <pageMargins left="0.75" right="0.75" top="1" bottom="1" header="0.5" footer="0.5"/>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A1" sqref="A1"/>
    </sheetView>
  </sheetViews>
  <sheetFormatPr defaultColWidth="9.140625" defaultRowHeight="12.75"/>
  <cols>
    <col min="1" max="1" width="17.00390625" style="2" customWidth="1"/>
    <col min="2" max="3" width="9.140625" style="2" customWidth="1"/>
    <col min="4" max="4" width="1.1484375" style="2" customWidth="1"/>
    <col min="5" max="16384" width="9.140625" style="2" customWidth="1"/>
  </cols>
  <sheetData>
    <row r="1" spans="1:9" ht="11.25">
      <c r="A1" s="100">
        <v>5.8</v>
      </c>
      <c r="B1" s="1" t="s">
        <v>311</v>
      </c>
      <c r="I1" s="252"/>
    </row>
    <row r="2" ht="11.25">
      <c r="A2" s="24"/>
    </row>
    <row r="3" spans="1:6" ht="11.25">
      <c r="A3" s="437"/>
      <c r="B3" s="25"/>
      <c r="C3" s="25"/>
      <c r="D3" s="25"/>
      <c r="E3" s="25"/>
      <c r="F3" s="438" t="s">
        <v>609</v>
      </c>
    </row>
    <row r="4" spans="1:6" ht="12.75">
      <c r="A4" s="58"/>
      <c r="B4" s="851" t="s">
        <v>628</v>
      </c>
      <c r="C4" s="851"/>
      <c r="D4" s="606"/>
      <c r="E4" s="856" t="s">
        <v>503</v>
      </c>
      <c r="F4" s="857"/>
    </row>
    <row r="5" spans="1:6" ht="11.25">
      <c r="A5" s="40" t="s">
        <v>610</v>
      </c>
      <c r="B5" s="201" t="s">
        <v>650</v>
      </c>
      <c r="C5" s="201" t="s">
        <v>649</v>
      </c>
      <c r="D5" s="201"/>
      <c r="E5" s="653" t="s">
        <v>650</v>
      </c>
      <c r="F5" s="201" t="s">
        <v>649</v>
      </c>
    </row>
    <row r="6" spans="1:6" ht="11.25">
      <c r="A6" s="20" t="s">
        <v>611</v>
      </c>
      <c r="B6" s="424">
        <v>500</v>
      </c>
      <c r="C6" s="424">
        <v>534</v>
      </c>
      <c r="D6" s="424"/>
      <c r="E6" s="654">
        <v>473</v>
      </c>
      <c r="F6" s="424">
        <v>511</v>
      </c>
    </row>
    <row r="7" spans="1:6" ht="11.25">
      <c r="A7" s="20" t="s">
        <v>497</v>
      </c>
      <c r="B7" s="424">
        <v>507</v>
      </c>
      <c r="C7" s="424">
        <v>496</v>
      </c>
      <c r="D7" s="424"/>
      <c r="E7" s="654">
        <v>503</v>
      </c>
      <c r="F7" s="424">
        <v>492</v>
      </c>
    </row>
    <row r="8" spans="1:6" ht="11.25">
      <c r="A8" s="22" t="s">
        <v>498</v>
      </c>
      <c r="B8" s="453">
        <v>508</v>
      </c>
      <c r="C8" s="453">
        <v>509</v>
      </c>
      <c r="D8" s="453"/>
      <c r="E8" s="655">
        <v>501</v>
      </c>
      <c r="F8" s="453">
        <v>499</v>
      </c>
    </row>
    <row r="9" ht="11.25">
      <c r="F9" s="4" t="s">
        <v>312</v>
      </c>
    </row>
  </sheetData>
  <mergeCells count="2">
    <mergeCell ref="B4:C4"/>
    <mergeCell ref="E4:F4"/>
  </mergeCells>
  <printOptions/>
  <pageMargins left="0.75" right="0.75" top="1" bottom="1" header="0.5" footer="0.5"/>
  <pageSetup fitToHeight="1" fitToWidth="1"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12.140625" style="2" customWidth="1"/>
    <col min="2" max="2" width="9.140625" style="2" customWidth="1"/>
    <col min="3" max="3" width="11.421875" style="2" customWidth="1"/>
    <col min="4" max="7" width="9.140625" style="2" customWidth="1"/>
    <col min="8" max="8" width="9.57421875" style="2" customWidth="1"/>
    <col min="9" max="16384" width="9.140625" style="2" customWidth="1"/>
  </cols>
  <sheetData>
    <row r="1" spans="1:9" ht="11.25">
      <c r="A1" s="100">
        <v>5.9</v>
      </c>
      <c r="B1" s="1" t="s">
        <v>313</v>
      </c>
      <c r="I1" s="252"/>
    </row>
    <row r="2" ht="11.25">
      <c r="A2" s="24"/>
    </row>
    <row r="3" ht="13.5" customHeight="1">
      <c r="D3" s="4" t="s">
        <v>609</v>
      </c>
    </row>
    <row r="4" spans="1:4" ht="22.5">
      <c r="A4" s="41" t="s">
        <v>548</v>
      </c>
      <c r="B4" s="15" t="s">
        <v>499</v>
      </c>
      <c r="C4" s="134" t="s">
        <v>500</v>
      </c>
      <c r="D4" s="15" t="s">
        <v>501</v>
      </c>
    </row>
    <row r="5" spans="1:4" ht="11.25">
      <c r="A5" s="656" t="s">
        <v>531</v>
      </c>
      <c r="B5" s="658">
        <v>546.8682813594907</v>
      </c>
      <c r="C5" s="441">
        <v>548.3583950991933</v>
      </c>
      <c r="D5" s="659">
        <v>563.3228338782795</v>
      </c>
    </row>
    <row r="6" spans="1:4" ht="11.25">
      <c r="A6" s="656" t="s">
        <v>437</v>
      </c>
      <c r="B6" s="658">
        <v>506.74697063490953</v>
      </c>
      <c r="C6" s="441">
        <v>530.6540463058651</v>
      </c>
      <c r="D6" s="660">
        <v>524.8615057278145</v>
      </c>
    </row>
    <row r="7" spans="1:4" ht="11.25">
      <c r="A7" s="656" t="s">
        <v>424</v>
      </c>
      <c r="B7" s="658">
        <v>500.9005947246784</v>
      </c>
      <c r="C7" s="441">
        <v>520.3489725923573</v>
      </c>
      <c r="D7" s="659">
        <v>510.3634836232149</v>
      </c>
    </row>
    <row r="8" spans="1:4" ht="11.25">
      <c r="A8" s="657" t="s">
        <v>541</v>
      </c>
      <c r="B8" s="658">
        <v>500.7497617325839</v>
      </c>
      <c r="C8" s="658">
        <v>514.5754620323986</v>
      </c>
      <c r="D8" s="659">
        <v>531.3918040755007</v>
      </c>
    </row>
    <row r="9" spans="1:4" ht="11.25" customHeight="1">
      <c r="A9" s="656" t="s">
        <v>425</v>
      </c>
      <c r="B9" s="658">
        <v>494.48298069331435</v>
      </c>
      <c r="C9" s="441">
        <v>513.0259500031095</v>
      </c>
      <c r="D9" s="659">
        <v>495.89430996721217</v>
      </c>
    </row>
    <row r="10" spans="1:4" ht="11.25">
      <c r="A10" s="657" t="s">
        <v>540</v>
      </c>
      <c r="B10" s="658">
        <v>482.7151620950892</v>
      </c>
      <c r="C10" s="441">
        <v>509.8593591476872</v>
      </c>
      <c r="D10" s="659">
        <v>512.8607460747616</v>
      </c>
    </row>
    <row r="11" spans="1:4" ht="11.25">
      <c r="A11" s="656" t="s">
        <v>529</v>
      </c>
      <c r="B11" s="658">
        <v>490.1939772665889</v>
      </c>
      <c r="C11" s="441">
        <v>505.4835984598626</v>
      </c>
      <c r="D11" s="659">
        <v>510.83715413471145</v>
      </c>
    </row>
    <row r="12" spans="1:4" ht="11.25">
      <c r="A12" s="656" t="s">
        <v>547</v>
      </c>
      <c r="B12" s="658">
        <v>494.40903654378644</v>
      </c>
      <c r="C12" s="658">
        <v>504.45596388863896</v>
      </c>
      <c r="D12" s="659">
        <v>518.8156095218976</v>
      </c>
    </row>
    <row r="13" spans="1:4" ht="11.25">
      <c r="A13" s="656" t="s">
        <v>426</v>
      </c>
      <c r="B13" s="658">
        <v>494.94441787944106</v>
      </c>
      <c r="C13" s="441">
        <v>503.7908586816857</v>
      </c>
      <c r="D13" s="660">
        <v>515.6491300302903</v>
      </c>
    </row>
    <row r="14" spans="1:4" ht="11.25">
      <c r="A14" s="657" t="s">
        <v>532</v>
      </c>
      <c r="B14" s="658">
        <v>507.3128800768126</v>
      </c>
      <c r="C14" s="441">
        <v>502.35639878418607</v>
      </c>
      <c r="D14" s="659">
        <v>503.3340058419118</v>
      </c>
    </row>
    <row r="15" spans="1:4" ht="11.25">
      <c r="A15" s="661" t="s">
        <v>628</v>
      </c>
      <c r="B15" s="662">
        <v>517.3132381440467</v>
      </c>
      <c r="C15" s="587">
        <v>501.47177144855516</v>
      </c>
      <c r="D15" s="664">
        <v>508.32893003224444</v>
      </c>
    </row>
    <row r="16" spans="1:4" s="1" customFormat="1" ht="11.25">
      <c r="A16" s="661" t="s">
        <v>502</v>
      </c>
      <c r="B16" s="662">
        <v>491.7909220367888</v>
      </c>
      <c r="C16" s="587">
        <v>497.67583628369454</v>
      </c>
      <c r="D16" s="663">
        <v>499.9984874814208</v>
      </c>
    </row>
    <row r="17" spans="1:4" ht="11.25">
      <c r="A17" s="656" t="s">
        <v>429</v>
      </c>
      <c r="B17" s="658">
        <v>487.7062471872415</v>
      </c>
      <c r="C17" s="441">
        <v>495.5383326445146</v>
      </c>
      <c r="D17" s="660">
        <v>495.21983863805633</v>
      </c>
    </row>
    <row r="18" spans="1:4" ht="11.25">
      <c r="A18" s="657" t="s">
        <v>533</v>
      </c>
      <c r="B18" s="658">
        <v>495.08350965163476</v>
      </c>
      <c r="C18" s="441">
        <v>495.44415883346164</v>
      </c>
      <c r="D18" s="659">
        <v>514.7735478395658</v>
      </c>
    </row>
    <row r="19" spans="1:4" ht="11.25">
      <c r="A19" s="656" t="s">
        <v>546</v>
      </c>
      <c r="B19" s="658">
        <v>507.6395268848247</v>
      </c>
      <c r="C19" s="441">
        <v>495.42849732687904</v>
      </c>
      <c r="D19" s="660">
        <v>497.80650214655424</v>
      </c>
    </row>
    <row r="20" spans="1:4" ht="11.25">
      <c r="A20" s="656" t="s">
        <v>588</v>
      </c>
      <c r="B20" s="658">
        <v>466.34976858004825</v>
      </c>
      <c r="C20" s="441">
        <v>492.1062376950826</v>
      </c>
      <c r="D20" s="660">
        <v>488.43339822300607</v>
      </c>
    </row>
    <row r="21" spans="1:4" ht="11.25">
      <c r="A21" s="657" t="s">
        <v>542</v>
      </c>
      <c r="B21" s="658">
        <v>482.37451734959126</v>
      </c>
      <c r="C21" s="441">
        <v>490.9373833767526</v>
      </c>
      <c r="D21" s="660">
        <v>503.93172871580276</v>
      </c>
    </row>
    <row r="22" spans="1:6" ht="11.25">
      <c r="A22" s="656" t="s">
        <v>431</v>
      </c>
      <c r="B22" s="658">
        <v>479.3665412384752</v>
      </c>
      <c r="C22" s="441">
        <v>490.0018406142205</v>
      </c>
      <c r="D22" s="660">
        <v>486.3243626044933</v>
      </c>
      <c r="F22" s="24"/>
    </row>
    <row r="23" spans="1:4" ht="11.25">
      <c r="A23" s="656" t="s">
        <v>543</v>
      </c>
      <c r="B23" s="658">
        <v>470.07075550144293</v>
      </c>
      <c r="C23" s="658">
        <v>486.4213352780229</v>
      </c>
      <c r="D23" s="659">
        <v>487.9566984077481</v>
      </c>
    </row>
    <row r="24" spans="1:4" ht="11.25">
      <c r="A24" s="656" t="s">
        <v>544</v>
      </c>
      <c r="B24" s="658">
        <v>479.49183542547814</v>
      </c>
      <c r="C24" s="658">
        <v>486.16608393609613</v>
      </c>
      <c r="D24" s="659">
        <v>489.5437774805047</v>
      </c>
    </row>
    <row r="25" spans="1:4" ht="11.25">
      <c r="A25" s="656" t="s">
        <v>428</v>
      </c>
      <c r="B25" s="658">
        <v>460.8301120971185</v>
      </c>
      <c r="C25" s="441">
        <v>479.95750744294867</v>
      </c>
      <c r="D25" s="659">
        <v>488.42452240329317</v>
      </c>
    </row>
    <row r="26" spans="1:4" ht="11.25">
      <c r="A26" s="656" t="s">
        <v>530</v>
      </c>
      <c r="B26" s="658">
        <v>472.3043048146656</v>
      </c>
      <c r="C26" s="441">
        <v>466.1609858423807</v>
      </c>
      <c r="D26" s="659">
        <v>474.3058891809867</v>
      </c>
    </row>
    <row r="27" spans="1:4" ht="11.25">
      <c r="A27" s="656" t="s">
        <v>430</v>
      </c>
      <c r="B27" s="658">
        <v>468.52310860203323</v>
      </c>
      <c r="C27" s="441">
        <v>461.68872074879977</v>
      </c>
      <c r="D27" s="660">
        <v>475.39722060224</v>
      </c>
    </row>
    <row r="28" spans="1:5" ht="11.25">
      <c r="A28" s="656" t="s">
        <v>427</v>
      </c>
      <c r="B28" s="658">
        <v>459.7111844550546</v>
      </c>
      <c r="C28" s="441">
        <v>459.20198674500233</v>
      </c>
      <c r="D28" s="659">
        <v>473.37796390788793</v>
      </c>
      <c r="E28" s="252"/>
    </row>
    <row r="29" spans="1:4" ht="11.25">
      <c r="A29" s="656" t="s">
        <v>453</v>
      </c>
      <c r="B29" s="658">
        <v>395.93173685626743</v>
      </c>
      <c r="C29" s="658">
        <v>414.7959508243488</v>
      </c>
      <c r="D29" s="660">
        <v>418.3863725839665</v>
      </c>
    </row>
    <row r="30" spans="1:4" ht="11.25">
      <c r="A30" s="656" t="s">
        <v>452</v>
      </c>
      <c r="B30" s="658">
        <v>401.93498016751875</v>
      </c>
      <c r="C30" s="441">
        <v>413.44917126988764</v>
      </c>
      <c r="D30" s="659">
        <v>434.0797709253492</v>
      </c>
    </row>
    <row r="31" spans="1:4" ht="11.25">
      <c r="A31" s="58"/>
      <c r="B31" s="461"/>
      <c r="C31" s="461"/>
      <c r="D31" s="461"/>
    </row>
    <row r="32" spans="1:4" ht="11.25">
      <c r="A32" s="656" t="s">
        <v>461</v>
      </c>
      <c r="B32" s="658">
        <v>499.2777834718157</v>
      </c>
      <c r="C32" s="441">
        <v>529.6561470478578</v>
      </c>
      <c r="D32" s="660">
        <v>511.5239097705423</v>
      </c>
    </row>
    <row r="33" spans="1:4" ht="11.25">
      <c r="A33" s="657" t="s">
        <v>460</v>
      </c>
      <c r="B33" s="658">
        <v>484.4452715296695</v>
      </c>
      <c r="C33" s="441">
        <v>505.5448284104843</v>
      </c>
      <c r="D33" s="659">
        <v>490.7937740719477</v>
      </c>
    </row>
    <row r="34" spans="1:4" ht="11.25">
      <c r="A34" s="656" t="s">
        <v>451</v>
      </c>
      <c r="B34" s="658">
        <v>484.29256273256226</v>
      </c>
      <c r="C34" s="441">
        <v>489.84635350099364</v>
      </c>
      <c r="D34" s="659">
        <v>486.5279571670493</v>
      </c>
    </row>
    <row r="35" spans="1:4" ht="11.25">
      <c r="A35" s="657" t="s">
        <v>33</v>
      </c>
      <c r="B35" s="658">
        <v>477.36423796524855</v>
      </c>
      <c r="C35" s="658">
        <v>467.24671423225516</v>
      </c>
      <c r="D35" s="659">
        <v>493.2043917907768</v>
      </c>
    </row>
    <row r="36" spans="1:4" ht="11.25">
      <c r="A36" s="787" t="s">
        <v>31</v>
      </c>
      <c r="B36" s="665">
        <v>447.14113270702296</v>
      </c>
      <c r="C36" s="443">
        <v>423.9411901393352</v>
      </c>
      <c r="D36" s="788">
        <v>423.8327450739642</v>
      </c>
    </row>
    <row r="37" ht="11.25">
      <c r="D37" s="4" t="s">
        <v>312</v>
      </c>
    </row>
  </sheetData>
  <printOptions/>
  <pageMargins left="0.75" right="0.75" top="1" bottom="1" header="0.5" footer="0.5"/>
  <pageSetup horizontalDpi="600" verticalDpi="600" orientation="portrait" paperSize="9" scale="76" r:id="rId1"/>
</worksheet>
</file>

<file path=xl/worksheets/sheet67.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1" max="1" width="34.421875" style="188" customWidth="1"/>
    <col min="2" max="4" width="9.28125" style="188" customWidth="1"/>
    <col min="5" max="16384" width="9.140625" style="188" customWidth="1"/>
  </cols>
  <sheetData>
    <row r="1" spans="1:4" ht="11.25">
      <c r="A1" s="187" t="s">
        <v>423</v>
      </c>
      <c r="B1" s="1" t="s">
        <v>266</v>
      </c>
      <c r="C1" s="2"/>
      <c r="D1" s="319"/>
    </row>
    <row r="2" ht="11.25">
      <c r="A2" s="673"/>
    </row>
    <row r="3" spans="1:4" ht="11.25">
      <c r="A3" s="25"/>
      <c r="B3" s="495"/>
      <c r="C3" s="495"/>
      <c r="D3" s="496" t="s">
        <v>479</v>
      </c>
    </row>
    <row r="4" spans="1:4" ht="11.25">
      <c r="A4" s="234" t="s">
        <v>599</v>
      </c>
      <c r="B4" s="37" t="s">
        <v>362</v>
      </c>
      <c r="C4" s="37" t="s">
        <v>650</v>
      </c>
      <c r="D4" s="37" t="s">
        <v>649</v>
      </c>
    </row>
    <row r="5" spans="1:4" ht="11.25">
      <c r="A5" s="20" t="s">
        <v>600</v>
      </c>
      <c r="B5" s="500">
        <v>27.2</v>
      </c>
      <c r="C5" s="500">
        <v>19.8</v>
      </c>
      <c r="D5" s="500">
        <v>7.4</v>
      </c>
    </row>
    <row r="6" spans="1:4" ht="11.25">
      <c r="A6" s="20" t="s">
        <v>569</v>
      </c>
      <c r="B6" s="500">
        <v>8.3</v>
      </c>
      <c r="C6" s="500">
        <v>6.3</v>
      </c>
      <c r="D6" s="500">
        <v>2</v>
      </c>
    </row>
    <row r="7" spans="1:4" ht="11.25">
      <c r="A7" s="20"/>
      <c r="B7" s="500"/>
      <c r="C7" s="500"/>
      <c r="D7" s="500"/>
    </row>
    <row r="8" spans="1:4" ht="11.25">
      <c r="A8" s="20" t="s">
        <v>516</v>
      </c>
      <c r="B8" s="500">
        <v>8.443604284814114</v>
      </c>
      <c r="C8" s="500">
        <v>9.069767441860463</v>
      </c>
      <c r="D8" s="500">
        <v>7.766323024054983</v>
      </c>
    </row>
    <row r="9" spans="1:4" ht="11.25">
      <c r="A9" s="22" t="s">
        <v>607</v>
      </c>
      <c r="B9" s="534">
        <v>23.380281690140848</v>
      </c>
      <c r="C9" s="534">
        <v>24.137931034482758</v>
      </c>
      <c r="D9" s="534">
        <v>21.27659574468085</v>
      </c>
    </row>
    <row r="10" spans="1:4" ht="11.25">
      <c r="A10" s="2"/>
      <c r="D10" s="189" t="s">
        <v>595</v>
      </c>
    </row>
    <row r="12" ht="11.25">
      <c r="A12" s="197" t="s">
        <v>50</v>
      </c>
    </row>
  </sheetData>
  <printOptions/>
  <pageMargins left="0.75" right="0.75" top="1" bottom="1" header="0.5" footer="0.5"/>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140625" defaultRowHeight="13.5" customHeight="1"/>
  <cols>
    <col min="1" max="1" width="9.28125" style="188" customWidth="1"/>
    <col min="2" max="4" width="11.00390625" style="188" customWidth="1"/>
    <col min="5" max="16384" width="9.140625" style="188" customWidth="1"/>
  </cols>
  <sheetData>
    <row r="1" spans="1:2" ht="13.5" customHeight="1">
      <c r="A1" s="360">
        <v>5.11</v>
      </c>
      <c r="B1" s="187" t="s">
        <v>267</v>
      </c>
    </row>
    <row r="2" ht="13.5" customHeight="1">
      <c r="A2" s="673"/>
    </row>
    <row r="3" spans="1:4" ht="13.5" customHeight="1">
      <c r="A3" s="495"/>
      <c r="B3" s="497"/>
      <c r="C3" s="495"/>
      <c r="D3" s="496" t="s">
        <v>601</v>
      </c>
    </row>
    <row r="4" spans="1:4" ht="13.5" customHeight="1">
      <c r="A4" s="683" t="s">
        <v>571</v>
      </c>
      <c r="B4" s="499" t="s">
        <v>362</v>
      </c>
      <c r="C4" s="499" t="s">
        <v>650</v>
      </c>
      <c r="D4" s="499" t="s">
        <v>649</v>
      </c>
    </row>
    <row r="5" spans="1:4" ht="13.5" customHeight="1">
      <c r="A5" s="198" t="s">
        <v>602</v>
      </c>
      <c r="B5" s="500">
        <v>88.05225502938842</v>
      </c>
      <c r="C5" s="500">
        <v>85.47391523021352</v>
      </c>
      <c r="D5" s="500">
        <v>90.66312475403384</v>
      </c>
    </row>
    <row r="6" spans="1:4" ht="13.5" customHeight="1">
      <c r="A6" s="199" t="s">
        <v>603</v>
      </c>
      <c r="B6" s="500">
        <v>84.67772585139033</v>
      </c>
      <c r="C6" s="500">
        <v>81.78062597146413</v>
      </c>
      <c r="D6" s="500">
        <v>87.66394140691534</v>
      </c>
    </row>
    <row r="7" spans="1:4" ht="13.5" customHeight="1">
      <c r="A7" s="199" t="s">
        <v>604</v>
      </c>
      <c r="B7" s="500">
        <v>73.44572772177055</v>
      </c>
      <c r="C7" s="500">
        <v>69.46769250790916</v>
      </c>
      <c r="D7" s="500">
        <v>77.52406366148861</v>
      </c>
    </row>
    <row r="8" spans="1:4" ht="13.5" customHeight="1">
      <c r="A8" s="199" t="s">
        <v>605</v>
      </c>
      <c r="B8" s="500">
        <v>60.927363767152364</v>
      </c>
      <c r="C8" s="500">
        <v>58.14905723113248</v>
      </c>
      <c r="D8" s="500">
        <v>63.7361433724246</v>
      </c>
    </row>
    <row r="9" spans="1:4" ht="13.5" customHeight="1">
      <c r="A9" s="498" t="s">
        <v>606</v>
      </c>
      <c r="B9" s="534">
        <v>42.91146389206625</v>
      </c>
      <c r="C9" s="534">
        <v>41.36400073996423</v>
      </c>
      <c r="D9" s="534">
        <v>44.487479776881656</v>
      </c>
    </row>
    <row r="10" spans="2:4" ht="13.5" customHeight="1">
      <c r="B10"/>
      <c r="C10"/>
      <c r="D10" s="189" t="s">
        <v>595</v>
      </c>
    </row>
  </sheetData>
  <printOptions/>
  <pageMargins left="0.75" right="0.75" top="1" bottom="1" header="0.5" footer="0.5"/>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13.140625" style="2" customWidth="1"/>
    <col min="2" max="2" width="9.8515625" style="2" customWidth="1"/>
    <col min="3" max="3" width="10.28125" style="2" customWidth="1"/>
    <col min="4" max="4" width="10.140625" style="2" customWidth="1"/>
    <col min="5" max="16384" width="9.140625" style="2" customWidth="1"/>
  </cols>
  <sheetData>
    <row r="1" spans="1:4" ht="11.25">
      <c r="A1" s="100">
        <v>5.12</v>
      </c>
      <c r="B1" s="1" t="s">
        <v>41</v>
      </c>
      <c r="D1" s="319"/>
    </row>
    <row r="2" ht="11.25">
      <c r="A2" s="24"/>
    </row>
    <row r="3" ht="11.25">
      <c r="D3" s="4" t="s">
        <v>608</v>
      </c>
    </row>
    <row r="4" spans="1:4" ht="11.25">
      <c r="A4" s="113" t="s">
        <v>548</v>
      </c>
      <c r="B4" s="266" t="s">
        <v>362</v>
      </c>
      <c r="C4" s="267" t="s">
        <v>650</v>
      </c>
      <c r="D4" s="267" t="s">
        <v>649</v>
      </c>
    </row>
    <row r="5" spans="1:4" ht="11.25">
      <c r="A5" s="58" t="s">
        <v>547</v>
      </c>
      <c r="B5" s="447">
        <v>5.2</v>
      </c>
      <c r="C5" s="447">
        <v>6.9</v>
      </c>
      <c r="D5" s="447">
        <v>3.3</v>
      </c>
    </row>
    <row r="6" spans="1:4" ht="11.25">
      <c r="A6" s="58" t="s">
        <v>540</v>
      </c>
      <c r="B6" s="447">
        <v>5.5</v>
      </c>
      <c r="C6" s="447">
        <v>5.7</v>
      </c>
      <c r="D6" s="447">
        <v>5.4</v>
      </c>
    </row>
    <row r="7" spans="1:4" ht="11.25">
      <c r="A7" s="58" t="s">
        <v>546</v>
      </c>
      <c r="B7" s="447">
        <v>5.6</v>
      </c>
      <c r="C7" s="447">
        <v>7.2</v>
      </c>
      <c r="D7" s="447">
        <v>3.8</v>
      </c>
    </row>
    <row r="8" spans="1:4" ht="11.25">
      <c r="A8" s="58" t="s">
        <v>454</v>
      </c>
      <c r="B8" s="447">
        <v>6.4</v>
      </c>
      <c r="C8" s="447">
        <v>7.3</v>
      </c>
      <c r="D8" s="447">
        <v>5.5</v>
      </c>
    </row>
    <row r="9" spans="1:4" ht="11.25">
      <c r="A9" s="58" t="s">
        <v>531</v>
      </c>
      <c r="B9" s="447">
        <v>8.3</v>
      </c>
      <c r="C9" s="447">
        <v>10.4</v>
      </c>
      <c r="D9" s="447">
        <v>6.4</v>
      </c>
    </row>
    <row r="10" spans="1:4" ht="11.25">
      <c r="A10" s="58" t="s">
        <v>529</v>
      </c>
      <c r="B10" s="447">
        <v>9.6</v>
      </c>
      <c r="C10" s="447">
        <v>9.3</v>
      </c>
      <c r="D10" s="447">
        <v>9.8</v>
      </c>
    </row>
    <row r="11" spans="1:4" ht="11.25">
      <c r="A11" s="58" t="s">
        <v>543</v>
      </c>
      <c r="B11" s="447">
        <v>10.3</v>
      </c>
      <c r="C11" s="447">
        <v>13.3</v>
      </c>
      <c r="D11" s="447">
        <v>7</v>
      </c>
    </row>
    <row r="12" spans="1:4" ht="11.25">
      <c r="A12" s="58" t="s">
        <v>425</v>
      </c>
      <c r="B12" s="447">
        <v>10.9</v>
      </c>
      <c r="C12" s="447">
        <v>12.8</v>
      </c>
      <c r="D12" s="447">
        <v>9.1</v>
      </c>
    </row>
    <row r="13" spans="1:4" ht="11.25">
      <c r="A13" s="58" t="s">
        <v>532</v>
      </c>
      <c r="B13" s="447">
        <v>12</v>
      </c>
      <c r="C13" s="447">
        <v>13.3</v>
      </c>
      <c r="D13" s="447">
        <v>10.7</v>
      </c>
    </row>
    <row r="14" spans="1:5" ht="11.25">
      <c r="A14" s="84" t="s">
        <v>628</v>
      </c>
      <c r="B14" s="508">
        <v>12.3</v>
      </c>
      <c r="C14" s="508">
        <v>15.6</v>
      </c>
      <c r="D14" s="508">
        <v>9</v>
      </c>
      <c r="E14" s="99"/>
    </row>
    <row r="15" spans="1:4" ht="11.25">
      <c r="A15" s="58" t="s">
        <v>429</v>
      </c>
      <c r="B15" s="447">
        <v>12.3</v>
      </c>
      <c r="C15" s="447">
        <v>14.1</v>
      </c>
      <c r="D15" s="447">
        <v>10.6</v>
      </c>
    </row>
    <row r="16" spans="1:4" ht="11.25">
      <c r="A16" s="58" t="s">
        <v>542</v>
      </c>
      <c r="B16" s="447">
        <v>12.4</v>
      </c>
      <c r="C16" s="447">
        <v>14</v>
      </c>
      <c r="D16" s="447">
        <v>10.7</v>
      </c>
    </row>
    <row r="17" spans="1:4" ht="11.25">
      <c r="A17" s="58" t="s">
        <v>424</v>
      </c>
      <c r="B17" s="447">
        <v>12.6</v>
      </c>
      <c r="C17" s="447">
        <v>14.9</v>
      </c>
      <c r="D17" s="447">
        <v>10.2</v>
      </c>
    </row>
    <row r="18" spans="1:4" ht="11.25">
      <c r="A18" s="58" t="s">
        <v>437</v>
      </c>
      <c r="B18" s="447">
        <v>12.9</v>
      </c>
      <c r="C18" s="447">
        <v>15.1</v>
      </c>
      <c r="D18" s="447">
        <v>10.7</v>
      </c>
    </row>
    <row r="19" spans="1:4" ht="11.25">
      <c r="A19" s="58" t="s">
        <v>533</v>
      </c>
      <c r="B19" s="447">
        <v>13</v>
      </c>
      <c r="C19" s="447">
        <v>14.6</v>
      </c>
      <c r="D19" s="447">
        <v>11.4</v>
      </c>
    </row>
    <row r="20" spans="1:4" ht="11.25">
      <c r="A20" s="58" t="s">
        <v>541</v>
      </c>
      <c r="B20" s="447">
        <v>13.2</v>
      </c>
      <c r="C20" s="447">
        <v>19.6</v>
      </c>
      <c r="D20" s="447" t="s">
        <v>483</v>
      </c>
    </row>
    <row r="21" spans="1:4" ht="11.25">
      <c r="A21" s="58" t="s">
        <v>426</v>
      </c>
      <c r="B21" s="447">
        <v>13.9</v>
      </c>
      <c r="C21" s="447">
        <v>14</v>
      </c>
      <c r="D21" s="447">
        <v>13.8</v>
      </c>
    </row>
    <row r="22" spans="1:4" ht="11.25">
      <c r="A22" s="84" t="s">
        <v>30</v>
      </c>
      <c r="B22" s="508">
        <v>15.2</v>
      </c>
      <c r="C22" s="508">
        <v>17.3</v>
      </c>
      <c r="D22" s="508">
        <v>13.1</v>
      </c>
    </row>
    <row r="23" spans="1:4" ht="11.25">
      <c r="A23" s="58" t="s">
        <v>427</v>
      </c>
      <c r="B23" s="447">
        <v>15.9</v>
      </c>
      <c r="C23" s="447">
        <v>20.7</v>
      </c>
      <c r="D23" s="447">
        <v>11</v>
      </c>
    </row>
    <row r="24" spans="1:4" ht="11.25">
      <c r="A24" s="58" t="s">
        <v>534</v>
      </c>
      <c r="B24" s="447">
        <v>16</v>
      </c>
      <c r="C24" s="447">
        <v>23.5</v>
      </c>
      <c r="D24" s="447">
        <v>9.2</v>
      </c>
    </row>
    <row r="25" spans="1:4" ht="11.25">
      <c r="A25" s="58" t="s">
        <v>431</v>
      </c>
      <c r="B25" s="447">
        <v>17.4</v>
      </c>
      <c r="C25" s="447">
        <v>20.9</v>
      </c>
      <c r="D25" s="447">
        <v>14</v>
      </c>
    </row>
    <row r="26" spans="1:4" ht="11.25">
      <c r="A26" s="58" t="s">
        <v>452</v>
      </c>
      <c r="B26" s="447">
        <v>18</v>
      </c>
      <c r="C26" s="447">
        <v>18.2</v>
      </c>
      <c r="D26" s="447">
        <v>17.9</v>
      </c>
    </row>
    <row r="27" spans="1:4" ht="11.25">
      <c r="A27" s="58" t="s">
        <v>544</v>
      </c>
      <c r="B27" s="447">
        <v>19</v>
      </c>
      <c r="C27" s="447">
        <v>21.6</v>
      </c>
      <c r="D27" s="447">
        <v>16.1</v>
      </c>
    </row>
    <row r="28" spans="1:4" ht="11.25">
      <c r="A28" s="58" t="s">
        <v>453</v>
      </c>
      <c r="B28" s="447">
        <v>19</v>
      </c>
      <c r="C28" s="447">
        <v>19.1</v>
      </c>
      <c r="D28" s="447">
        <v>18.9</v>
      </c>
    </row>
    <row r="29" spans="1:4" ht="11.25">
      <c r="A29" s="58" t="s">
        <v>430</v>
      </c>
      <c r="B29" s="447">
        <v>20.8</v>
      </c>
      <c r="C29" s="447">
        <v>24.3</v>
      </c>
      <c r="D29" s="447">
        <v>17.3</v>
      </c>
    </row>
    <row r="30" spans="1:4" ht="11.25">
      <c r="A30" s="58" t="s">
        <v>428</v>
      </c>
      <c r="B30" s="447">
        <v>29.9</v>
      </c>
      <c r="C30" s="447">
        <v>35.8</v>
      </c>
      <c r="D30" s="447">
        <v>23.8</v>
      </c>
    </row>
    <row r="31" spans="1:4" ht="11.25">
      <c r="A31" s="58" t="s">
        <v>530</v>
      </c>
      <c r="B31" s="447">
        <v>39.2</v>
      </c>
      <c r="C31" s="447">
        <v>46.4</v>
      </c>
      <c r="D31" s="447">
        <v>31.8</v>
      </c>
    </row>
    <row r="32" spans="1:4" ht="11.25">
      <c r="A32" s="58" t="s">
        <v>545</v>
      </c>
      <c r="B32" s="447">
        <v>41.7</v>
      </c>
      <c r="C32" s="447">
        <v>44.6</v>
      </c>
      <c r="D32" s="447">
        <v>38.8</v>
      </c>
    </row>
    <row r="33" spans="1:4" ht="11.25">
      <c r="A33" s="58"/>
      <c r="B33" s="447"/>
      <c r="C33" s="447"/>
      <c r="D33" s="447"/>
    </row>
    <row r="34" spans="1:4" ht="11.25">
      <c r="A34" s="58" t="s">
        <v>33</v>
      </c>
      <c r="B34" s="447">
        <v>5.3</v>
      </c>
      <c r="C34" s="447">
        <v>5.3</v>
      </c>
      <c r="D34" s="447">
        <v>5.3</v>
      </c>
    </row>
    <row r="35" spans="1:4" ht="11.25">
      <c r="A35" s="58" t="s">
        <v>451</v>
      </c>
      <c r="B35" s="447">
        <v>5.9</v>
      </c>
      <c r="C35" s="447">
        <v>7.4</v>
      </c>
      <c r="D35" s="447">
        <v>4.3</v>
      </c>
    </row>
    <row r="36" spans="1:4" ht="11.25">
      <c r="A36" s="58" t="s">
        <v>461</v>
      </c>
      <c r="B36" s="447">
        <v>10.9</v>
      </c>
      <c r="C36" s="447">
        <v>11.9</v>
      </c>
      <c r="D36" s="447">
        <v>9.9</v>
      </c>
    </row>
    <row r="37" spans="1:4" ht="11.25">
      <c r="A37" s="58" t="s">
        <v>460</v>
      </c>
      <c r="B37" s="447">
        <v>28.1</v>
      </c>
      <c r="C37" s="447">
        <v>31.5</v>
      </c>
      <c r="D37" s="447">
        <v>24.6</v>
      </c>
    </row>
    <row r="38" spans="1:4" ht="11.25">
      <c r="A38" s="22" t="s">
        <v>31</v>
      </c>
      <c r="B38" s="448">
        <v>49.7</v>
      </c>
      <c r="C38" s="448">
        <v>42.2</v>
      </c>
      <c r="D38" s="448">
        <v>56.5</v>
      </c>
    </row>
    <row r="39" ht="11.25">
      <c r="D39" s="189" t="s">
        <v>623</v>
      </c>
    </row>
    <row r="40" spans="1:4" ht="11.25">
      <c r="A40" s="67"/>
      <c r="B40" s="131"/>
      <c r="C40" s="131"/>
      <c r="D40" s="131"/>
    </row>
    <row r="41" ht="11.25">
      <c r="A41" s="33" t="s">
        <v>64</v>
      </c>
    </row>
    <row r="44" ht="11.25">
      <c r="A44" s="197"/>
    </row>
    <row r="45" spans="2:3" ht="11.25">
      <c r="B45" s="319"/>
      <c r="C45" s="25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9.140625" defaultRowHeight="12.75"/>
  <cols>
    <col min="1" max="1" width="14.57421875" style="2" customWidth="1"/>
    <col min="2" max="3" width="8.7109375" style="2" customWidth="1"/>
    <col min="4" max="4" width="9.140625" style="2" customWidth="1"/>
    <col min="5" max="5" width="8.00390625" style="2" customWidth="1"/>
    <col min="6" max="6" width="7.57421875" style="2" customWidth="1"/>
    <col min="7" max="8" width="8.140625" style="2" customWidth="1"/>
    <col min="9" max="9" width="7.57421875" style="2" customWidth="1"/>
    <col min="10" max="10" width="5.421875" style="2" customWidth="1"/>
    <col min="11" max="11" width="6.140625" style="2" customWidth="1"/>
    <col min="12" max="12" width="8.00390625" style="2" customWidth="1"/>
    <col min="13" max="15" width="7.8515625" style="2" customWidth="1"/>
    <col min="16" max="16" width="11.00390625" style="2" bestFit="1" customWidth="1"/>
    <col min="17" max="17" width="9.140625" style="2" customWidth="1"/>
    <col min="18" max="18" width="11.00390625" style="2" bestFit="1" customWidth="1"/>
    <col min="19" max="16384" width="9.140625" style="2" customWidth="1"/>
  </cols>
  <sheetData>
    <row r="1" spans="1:2" ht="11.25">
      <c r="A1" s="100">
        <v>1.7</v>
      </c>
      <c r="B1" s="1" t="s">
        <v>212</v>
      </c>
    </row>
    <row r="2" ht="11.25">
      <c r="A2" s="707"/>
    </row>
    <row r="3" spans="4:5" ht="11.25">
      <c r="D3" s="4" t="s">
        <v>555</v>
      </c>
      <c r="E3" s="4"/>
    </row>
    <row r="4" spans="1:5" ht="11.25">
      <c r="A4" s="19" t="s">
        <v>548</v>
      </c>
      <c r="B4" s="19">
        <v>2004</v>
      </c>
      <c r="C4" s="19">
        <v>2005</v>
      </c>
      <c r="D4" s="35">
        <v>2006</v>
      </c>
      <c r="E4" s="1"/>
    </row>
    <row r="5" spans="1:4" ht="13.5" customHeight="1">
      <c r="A5" s="20" t="s">
        <v>425</v>
      </c>
      <c r="B5" s="406">
        <v>1.9</v>
      </c>
      <c r="C5" s="406">
        <v>4.6</v>
      </c>
      <c r="D5" s="406">
        <v>4.6</v>
      </c>
    </row>
    <row r="6" spans="1:4" ht="13.5" customHeight="1">
      <c r="A6" s="20" t="s">
        <v>531</v>
      </c>
      <c r="B6" s="406">
        <v>2.3</v>
      </c>
      <c r="C6" s="406">
        <v>2.7</v>
      </c>
      <c r="D6" s="406">
        <v>3.8</v>
      </c>
    </row>
    <row r="7" spans="1:4" ht="13.5" customHeight="1">
      <c r="A7" s="20" t="s">
        <v>541</v>
      </c>
      <c r="B7" s="406">
        <v>1.8</v>
      </c>
      <c r="C7" s="406">
        <v>1.9</v>
      </c>
      <c r="D7" s="406">
        <v>3.6</v>
      </c>
    </row>
    <row r="8" spans="1:4" ht="13.5" customHeight="1">
      <c r="A8" s="21" t="s">
        <v>553</v>
      </c>
      <c r="B8" s="407">
        <v>1.5</v>
      </c>
      <c r="C8" s="407">
        <v>1.4</v>
      </c>
      <c r="D8" s="407">
        <v>3.4</v>
      </c>
    </row>
    <row r="9" spans="1:11" ht="13.5" customHeight="1">
      <c r="A9" s="20" t="s">
        <v>452</v>
      </c>
      <c r="B9" s="406">
        <v>2.3</v>
      </c>
      <c r="C9" s="406">
        <v>2</v>
      </c>
      <c r="D9" s="406">
        <v>3.2</v>
      </c>
      <c r="J9"/>
      <c r="K9"/>
    </row>
    <row r="10" spans="1:11" ht="13.5" customHeight="1">
      <c r="A10" s="246" t="s">
        <v>552</v>
      </c>
      <c r="B10" s="407">
        <v>1.3</v>
      </c>
      <c r="C10" s="407">
        <v>1.2</v>
      </c>
      <c r="D10" s="407">
        <v>2.9</v>
      </c>
      <c r="J10"/>
      <c r="K10"/>
    </row>
    <row r="11" spans="1:4" ht="13.5" customHeight="1">
      <c r="A11" s="20" t="s">
        <v>532</v>
      </c>
      <c r="B11" s="406">
        <v>0.8</v>
      </c>
      <c r="C11" s="406">
        <v>2.4</v>
      </c>
      <c r="D11" s="406">
        <v>2.5</v>
      </c>
    </row>
    <row r="12" spans="1:4" ht="13.5" customHeight="1">
      <c r="A12" s="20" t="s">
        <v>428</v>
      </c>
      <c r="B12" s="406">
        <v>-0.3</v>
      </c>
      <c r="C12" s="406">
        <v>1</v>
      </c>
      <c r="D12" s="406">
        <v>1.8</v>
      </c>
    </row>
    <row r="13" spans="1:4" ht="13.5" customHeight="1">
      <c r="A13" s="20" t="s">
        <v>481</v>
      </c>
      <c r="B13" s="406">
        <v>-1.2</v>
      </c>
      <c r="C13" s="406">
        <v>-0.1</v>
      </c>
      <c r="D13" s="406">
        <v>0.7</v>
      </c>
    </row>
    <row r="14" spans="1:4" ht="13.5" customHeight="1">
      <c r="A14" s="20" t="s">
        <v>437</v>
      </c>
      <c r="B14" s="406">
        <v>-1.7</v>
      </c>
      <c r="C14" s="406">
        <v>-0.3</v>
      </c>
      <c r="D14" s="406">
        <v>0.6</v>
      </c>
    </row>
    <row r="15" spans="1:4" ht="13.5" customHeight="1">
      <c r="A15" s="20" t="s">
        <v>424</v>
      </c>
      <c r="B15" s="406">
        <v>0</v>
      </c>
      <c r="C15" s="406">
        <v>-2.3</v>
      </c>
      <c r="D15" s="406">
        <v>0.4</v>
      </c>
    </row>
    <row r="16" spans="1:4" ht="13.5" customHeight="1">
      <c r="A16" s="20" t="s">
        <v>544</v>
      </c>
      <c r="B16" s="406">
        <v>-1</v>
      </c>
      <c r="C16" s="406">
        <v>-0.4</v>
      </c>
      <c r="D16" s="406">
        <v>-0.3</v>
      </c>
    </row>
    <row r="17" spans="1:8" ht="13.5" customHeight="1">
      <c r="A17" s="20" t="s">
        <v>543</v>
      </c>
      <c r="B17" s="406">
        <v>-1.5</v>
      </c>
      <c r="C17" s="406">
        <v>-0.5</v>
      </c>
      <c r="D17" s="406">
        <v>-0.6</v>
      </c>
      <c r="F17"/>
      <c r="G17"/>
      <c r="H17"/>
    </row>
    <row r="18" spans="1:8" ht="13.5" customHeight="1">
      <c r="A18" s="20" t="s">
        <v>534</v>
      </c>
      <c r="B18" s="406">
        <v>-4.1</v>
      </c>
      <c r="C18" s="406">
        <v>-2.4</v>
      </c>
      <c r="D18" s="406">
        <v>-1.2</v>
      </c>
      <c r="F18"/>
      <c r="G18"/>
      <c r="H18"/>
    </row>
    <row r="19" spans="1:8" ht="13.5" customHeight="1">
      <c r="A19" s="20" t="s">
        <v>547</v>
      </c>
      <c r="B19" s="406">
        <v>-2.3</v>
      </c>
      <c r="C19" s="406">
        <v>-1.5</v>
      </c>
      <c r="D19" s="406">
        <v>-1.2</v>
      </c>
      <c r="F19"/>
      <c r="G19"/>
      <c r="H19"/>
    </row>
    <row r="20" spans="1:8" ht="13.5" customHeight="1">
      <c r="A20" s="20" t="s">
        <v>529</v>
      </c>
      <c r="B20" s="406">
        <v>-1.2</v>
      </c>
      <c r="C20" s="406">
        <v>-1.6</v>
      </c>
      <c r="D20" s="406">
        <v>-1.4</v>
      </c>
      <c r="F20"/>
      <c r="G20"/>
      <c r="H20"/>
    </row>
    <row r="21" spans="1:8" ht="13.5" customHeight="1">
      <c r="A21" s="21" t="s">
        <v>274</v>
      </c>
      <c r="B21" s="407">
        <v>-2.8</v>
      </c>
      <c r="C21" s="407">
        <v>-2.5</v>
      </c>
      <c r="D21" s="407">
        <v>-1.5</v>
      </c>
      <c r="F21"/>
      <c r="G21"/>
      <c r="H21"/>
    </row>
    <row r="22" spans="1:8" ht="13.5" customHeight="1">
      <c r="A22" s="21" t="s">
        <v>30</v>
      </c>
      <c r="B22" s="407">
        <v>-2.8</v>
      </c>
      <c r="C22" s="407">
        <v>-2.4</v>
      </c>
      <c r="D22" s="407">
        <v>-1.6</v>
      </c>
      <c r="F22"/>
      <c r="G22"/>
      <c r="H22"/>
    </row>
    <row r="23" spans="1:4" ht="13.5" customHeight="1">
      <c r="A23" s="20" t="s">
        <v>426</v>
      </c>
      <c r="B23" s="406">
        <v>-3.8</v>
      </c>
      <c r="C23" s="406">
        <v>-3.4</v>
      </c>
      <c r="D23" s="406">
        <v>-1.6</v>
      </c>
    </row>
    <row r="24" spans="1:4" ht="13.5" customHeight="1">
      <c r="A24" s="20" t="s">
        <v>453</v>
      </c>
      <c r="B24" s="406">
        <v>-1.5</v>
      </c>
      <c r="C24" s="406">
        <v>-1.4</v>
      </c>
      <c r="D24" s="406">
        <v>-1.9</v>
      </c>
    </row>
    <row r="25" spans="1:4" ht="13.5" customHeight="1">
      <c r="A25" s="20" t="s">
        <v>427</v>
      </c>
      <c r="B25" s="406">
        <v>-7.3</v>
      </c>
      <c r="C25" s="406">
        <v>-5.1</v>
      </c>
      <c r="D25" s="406">
        <v>-2.5</v>
      </c>
    </row>
    <row r="26" spans="1:4" ht="13.5" customHeight="1">
      <c r="A26" s="20" t="s">
        <v>429</v>
      </c>
      <c r="B26" s="406">
        <v>-3.6</v>
      </c>
      <c r="C26" s="406">
        <v>-2.9</v>
      </c>
      <c r="D26" s="406">
        <v>-2.5</v>
      </c>
    </row>
    <row r="27" spans="1:4" ht="13.5" customHeight="1">
      <c r="A27" s="20" t="s">
        <v>545</v>
      </c>
      <c r="B27" s="406">
        <v>-4.9</v>
      </c>
      <c r="C27" s="406">
        <v>-3.1</v>
      </c>
      <c r="D27" s="406">
        <v>-2.5</v>
      </c>
    </row>
    <row r="28" spans="1:4" ht="13.5" customHeight="1">
      <c r="A28" s="20" t="s">
        <v>533</v>
      </c>
      <c r="B28" s="406">
        <v>-3.4</v>
      </c>
      <c r="C28" s="406">
        <v>-3.3</v>
      </c>
      <c r="D28" s="406">
        <v>-2.7</v>
      </c>
    </row>
    <row r="29" spans="1:4" ht="13.5" customHeight="1">
      <c r="A29" s="20" t="s">
        <v>540</v>
      </c>
      <c r="B29" s="406">
        <v>-3</v>
      </c>
      <c r="C29" s="406">
        <v>-3.5</v>
      </c>
      <c r="D29" s="406">
        <v>-2.9</v>
      </c>
    </row>
    <row r="30" spans="1:4" ht="13.5" customHeight="1">
      <c r="A30" s="20" t="s">
        <v>454</v>
      </c>
      <c r="B30" s="406">
        <v>-2.4</v>
      </c>
      <c r="C30" s="406">
        <v>-2.8</v>
      </c>
      <c r="D30" s="406">
        <v>-3.7</v>
      </c>
    </row>
    <row r="31" spans="1:4" ht="13.5" customHeight="1">
      <c r="A31" s="20" t="s">
        <v>546</v>
      </c>
      <c r="B31" s="406">
        <v>-5.7</v>
      </c>
      <c r="C31" s="406">
        <v>-4.3</v>
      </c>
      <c r="D31" s="406">
        <v>-3.8</v>
      </c>
    </row>
    <row r="32" spans="1:4" ht="13.5" customHeight="1">
      <c r="A32" s="20" t="s">
        <v>530</v>
      </c>
      <c r="B32" s="406">
        <v>-3.4</v>
      </c>
      <c r="C32" s="406">
        <v>-6.1</v>
      </c>
      <c r="D32" s="406">
        <v>-3.9</v>
      </c>
    </row>
    <row r="33" spans="1:4" ht="13.5" customHeight="1">
      <c r="A33" s="20" t="s">
        <v>430</v>
      </c>
      <c r="B33" s="406">
        <v>-3.5</v>
      </c>
      <c r="C33" s="406">
        <v>-4.2</v>
      </c>
      <c r="D33" s="406">
        <v>-4.4</v>
      </c>
    </row>
    <row r="34" spans="1:4" ht="13.5" customHeight="1">
      <c r="A34" s="20" t="s">
        <v>542</v>
      </c>
      <c r="B34" s="406">
        <v>-6.5</v>
      </c>
      <c r="C34" s="406">
        <v>-7.8</v>
      </c>
      <c r="D34" s="406">
        <v>-9.2</v>
      </c>
    </row>
    <row r="35" spans="1:4" ht="13.5" customHeight="1">
      <c r="A35" s="20"/>
      <c r="B35" s="406"/>
      <c r="C35" s="406"/>
      <c r="D35" s="406"/>
    </row>
    <row r="36" spans="1:4" ht="13.5" customHeight="1">
      <c r="A36" s="20" t="s">
        <v>451</v>
      </c>
      <c r="B36" s="428">
        <v>11.1</v>
      </c>
      <c r="C36" s="428">
        <v>15.2</v>
      </c>
      <c r="D36" s="428">
        <v>19.3</v>
      </c>
    </row>
    <row r="37" spans="1:4" ht="11.25">
      <c r="A37" s="20" t="s">
        <v>31</v>
      </c>
      <c r="B37" s="406">
        <v>-5.7</v>
      </c>
      <c r="C37" s="406">
        <v>-1.2</v>
      </c>
      <c r="D37" s="425" t="s">
        <v>483</v>
      </c>
    </row>
    <row r="38" spans="1:4" ht="11.25">
      <c r="A38" s="22" t="s">
        <v>33</v>
      </c>
      <c r="B38" s="412">
        <v>-5</v>
      </c>
      <c r="C38" s="412">
        <v>-3.9</v>
      </c>
      <c r="D38" s="448" t="s">
        <v>483</v>
      </c>
    </row>
    <row r="39" ht="11.25">
      <c r="D39" s="32" t="s">
        <v>449</v>
      </c>
    </row>
  </sheetData>
  <printOptions/>
  <pageMargins left="0.75" right="0.75" top="1" bottom="1" header="0.5" footer="0.5"/>
  <pageSetup horizontalDpi="600" verticalDpi="600" orientation="landscape" paperSize="9" scale="88" r:id="rId1"/>
  <headerFooter alignWithMargins="0">
    <oddHeader>&amp;L&amp;F
&amp;A</oddHeader>
  </headerFooter>
</worksheet>
</file>

<file path=xl/worksheets/sheet70.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9.140625" style="2" customWidth="1"/>
    <col min="2" max="2" width="10.00390625" style="2" customWidth="1"/>
    <col min="3" max="3" width="9.7109375" style="2" customWidth="1"/>
    <col min="4" max="4" width="9.28125" style="2" customWidth="1"/>
    <col min="5" max="5" width="18.00390625" style="2" customWidth="1"/>
    <col min="6" max="16384" width="9.140625" style="2" customWidth="1"/>
  </cols>
  <sheetData>
    <row r="1" spans="1:2" ht="11.25">
      <c r="A1" s="100">
        <v>6.1</v>
      </c>
      <c r="B1" s="1" t="s">
        <v>279</v>
      </c>
    </row>
    <row r="2" spans="1:2" ht="11.25">
      <c r="A2" s="317"/>
      <c r="B2" s="1"/>
    </row>
    <row r="3" ht="11.25">
      <c r="A3" s="1"/>
    </row>
    <row r="4" spans="1:5" ht="11.25" customHeight="1">
      <c r="A4" s="194"/>
      <c r="B4" s="851" t="s">
        <v>626</v>
      </c>
      <c r="C4" s="858"/>
      <c r="D4" s="858"/>
      <c r="E4" s="859"/>
    </row>
    <row r="5" spans="1:5" ht="23.25" customHeight="1">
      <c r="A5" s="40" t="s">
        <v>550</v>
      </c>
      <c r="B5" s="200" t="s">
        <v>627</v>
      </c>
      <c r="C5" s="201" t="s">
        <v>556</v>
      </c>
      <c r="D5" s="201" t="s">
        <v>555</v>
      </c>
      <c r="E5" s="200" t="s">
        <v>93</v>
      </c>
    </row>
    <row r="6" spans="1:5" ht="11.25">
      <c r="A6" s="202">
        <v>1997</v>
      </c>
      <c r="B6" s="669">
        <v>3504.023</v>
      </c>
      <c r="C6" s="406">
        <v>5.762077425762764</v>
      </c>
      <c r="D6" s="406">
        <v>5.147615423940956</v>
      </c>
      <c r="E6" s="430">
        <v>1551.4630081400423</v>
      </c>
    </row>
    <row r="7" spans="1:5" ht="11.25" customHeight="1">
      <c r="A7" s="202">
        <v>1998</v>
      </c>
      <c r="B7" s="669">
        <v>3885.553</v>
      </c>
      <c r="C7" s="406">
        <v>5.567811595448943</v>
      </c>
      <c r="D7" s="406">
        <v>4.93850058719757</v>
      </c>
      <c r="E7" s="430">
        <v>1637.9357475891372</v>
      </c>
    </row>
    <row r="8" spans="1:5" ht="11.25">
      <c r="A8" s="202">
        <v>1999</v>
      </c>
      <c r="B8" s="669">
        <v>4647.02</v>
      </c>
      <c r="C8" s="406">
        <v>5.955000025629328</v>
      </c>
      <c r="D8" s="406">
        <v>5.128459239574275</v>
      </c>
      <c r="E8" s="430">
        <v>1831.3923947960643</v>
      </c>
    </row>
    <row r="9" spans="1:5" ht="11.25">
      <c r="A9" s="202">
        <v>2000</v>
      </c>
      <c r="B9" s="669">
        <v>5422.68</v>
      </c>
      <c r="C9" s="406">
        <v>6.035796175508114</v>
      </c>
      <c r="D9" s="406">
        <v>5.195182939096945</v>
      </c>
      <c r="E9" s="430">
        <v>1988.4665522512942</v>
      </c>
    </row>
    <row r="10" spans="1:5" ht="11.25">
      <c r="A10" s="202">
        <v>2001</v>
      </c>
      <c r="B10" s="669">
        <v>6802</v>
      </c>
      <c r="C10" s="406">
        <v>6.890844931293672</v>
      </c>
      <c r="D10" s="406">
        <v>5.807541534281524</v>
      </c>
      <c r="E10" s="430">
        <v>2293.093899774043</v>
      </c>
    </row>
    <row r="11" spans="1:5" ht="11.25">
      <c r="A11" s="202">
        <v>2002</v>
      </c>
      <c r="B11" s="669">
        <v>7933.424000000001</v>
      </c>
      <c r="C11" s="406">
        <v>7.3</v>
      </c>
      <c r="D11" s="406">
        <v>6.07853479359524</v>
      </c>
      <c r="E11" s="430">
        <v>2458.2457593619497</v>
      </c>
    </row>
    <row r="12" spans="1:5" ht="11.25">
      <c r="A12" s="16">
        <v>2003</v>
      </c>
      <c r="B12" s="522">
        <v>8852.803999999998</v>
      </c>
      <c r="C12" s="406">
        <v>7.4</v>
      </c>
      <c r="D12" s="406">
        <v>6.364482339662249</v>
      </c>
      <c r="E12" s="430">
        <v>2539.328418525378</v>
      </c>
    </row>
    <row r="13" spans="1:5" ht="11.25">
      <c r="A13" s="16">
        <v>2004</v>
      </c>
      <c r="B13" s="522">
        <v>9653</v>
      </c>
      <c r="C13" s="406">
        <v>7.6</v>
      </c>
      <c r="D13" s="406">
        <v>6.5</v>
      </c>
      <c r="E13" s="430">
        <v>2512.0114180706623</v>
      </c>
    </row>
    <row r="14" spans="1:5" ht="11.25">
      <c r="A14" s="16">
        <v>2005</v>
      </c>
      <c r="B14" s="522">
        <v>10578</v>
      </c>
      <c r="C14" s="406">
        <v>7.7</v>
      </c>
      <c r="D14" s="406">
        <v>6.5</v>
      </c>
      <c r="E14" s="430">
        <v>2560.825041760477</v>
      </c>
    </row>
    <row r="15" spans="1:5" ht="11.25">
      <c r="A15" s="89" t="s">
        <v>254</v>
      </c>
      <c r="B15" s="432">
        <v>11742</v>
      </c>
      <c r="C15" s="412">
        <v>7.8</v>
      </c>
      <c r="D15" s="412">
        <v>6.7</v>
      </c>
      <c r="E15" s="432">
        <v>2673.40493524491</v>
      </c>
    </row>
    <row r="16" spans="1:5" ht="11.25">
      <c r="A16" s="319"/>
      <c r="E16" s="4" t="s">
        <v>92</v>
      </c>
    </row>
    <row r="17" spans="1:5" ht="11.25">
      <c r="A17" s="10"/>
      <c r="B17" s="203"/>
      <c r="D17" s="7"/>
      <c r="E17" s="204"/>
    </row>
    <row r="18" spans="1:5" ht="11.25">
      <c r="A18" s="33"/>
      <c r="B18" s="203"/>
      <c r="D18" s="7"/>
      <c r="E18" s="204"/>
    </row>
    <row r="19" spans="1:5" ht="11.25">
      <c r="A19" s="10"/>
      <c r="B19" s="203"/>
      <c r="D19" s="7"/>
      <c r="E19" s="204"/>
    </row>
    <row r="20" s="25" customFormat="1" ht="12.75">
      <c r="G20" s="502"/>
    </row>
    <row r="21" spans="1:6" ht="12.75">
      <c r="A21" s="2" t="s">
        <v>98</v>
      </c>
      <c r="F21"/>
    </row>
    <row r="22" ht="12.75">
      <c r="C22" s="502"/>
    </row>
    <row r="23" spans="1:6" ht="12" customHeight="1">
      <c r="A23" s="759" t="s">
        <v>627</v>
      </c>
      <c r="B23" s="769" t="s">
        <v>550</v>
      </c>
      <c r="C23" s="559" t="s">
        <v>95</v>
      </c>
      <c r="D23" s="251" t="s">
        <v>96</v>
      </c>
      <c r="E23" s="251" t="s">
        <v>97</v>
      </c>
      <c r="F23" s="763" t="s">
        <v>94</v>
      </c>
    </row>
    <row r="24" spans="1:6" ht="12.75">
      <c r="A24" s="760">
        <v>3504.023</v>
      </c>
      <c r="B24" s="764">
        <v>1997</v>
      </c>
      <c r="C24" s="410">
        <v>61.636007666237056</v>
      </c>
      <c r="D24" s="401">
        <v>3664.3</v>
      </c>
      <c r="E24" s="467">
        <f>F24/D24*1000</f>
        <v>1551.4630081400423</v>
      </c>
      <c r="F24" s="767">
        <f>A24/(C24/100)</f>
        <v>5685.025900727558</v>
      </c>
    </row>
    <row r="25" spans="1:6" ht="12.75">
      <c r="A25" s="760">
        <v>3885.553</v>
      </c>
      <c r="B25" s="764">
        <v>1998</v>
      </c>
      <c r="C25" s="410">
        <v>64.06053122718673</v>
      </c>
      <c r="D25" s="401">
        <v>3703.1</v>
      </c>
      <c r="E25" s="467">
        <f aca="true" t="shared" si="0" ref="E25:E33">F25/D25*1000</f>
        <v>1637.9357475891372</v>
      </c>
      <c r="F25" s="767">
        <f>A25/(C25/100)</f>
        <v>6065.439866897334</v>
      </c>
    </row>
    <row r="26" spans="1:6" ht="12.75">
      <c r="A26" s="760">
        <v>4647.02</v>
      </c>
      <c r="B26" s="764">
        <v>1999</v>
      </c>
      <c r="C26" s="410">
        <v>67.8165634303732</v>
      </c>
      <c r="D26" s="401">
        <v>3741.6</v>
      </c>
      <c r="E26" s="467">
        <f t="shared" si="0"/>
        <v>1831.3923947960643</v>
      </c>
      <c r="F26" s="767">
        <f>A26/(C26/100)</f>
        <v>6852.337784368954</v>
      </c>
    </row>
    <row r="27" spans="1:6" ht="12.75">
      <c r="A27" s="760">
        <v>5422.68</v>
      </c>
      <c r="B27" s="764">
        <v>2000</v>
      </c>
      <c r="C27" s="410">
        <v>71.96374819848292</v>
      </c>
      <c r="D27" s="401">
        <v>3789.5</v>
      </c>
      <c r="E27" s="467">
        <f t="shared" si="0"/>
        <v>1988.4665522512942</v>
      </c>
      <c r="F27" s="767">
        <f aca="true" t="shared" si="1" ref="F27:F33">A27/(C27/100)</f>
        <v>7535.293999756279</v>
      </c>
    </row>
    <row r="28" spans="1:6" ht="12.75">
      <c r="A28" s="760">
        <v>6802</v>
      </c>
      <c r="B28" s="764">
        <v>2001</v>
      </c>
      <c r="C28" s="410">
        <v>77.10277775981278</v>
      </c>
      <c r="D28" s="410">
        <v>3847.2</v>
      </c>
      <c r="E28" s="467">
        <f t="shared" si="0"/>
        <v>2293.093899774043</v>
      </c>
      <c r="F28" s="767">
        <f t="shared" si="1"/>
        <v>8821.990851210698</v>
      </c>
    </row>
    <row r="29" spans="1:6" ht="12.75">
      <c r="A29" s="760">
        <v>7933.424000000001</v>
      </c>
      <c r="B29" s="764">
        <v>2002</v>
      </c>
      <c r="C29" s="410">
        <v>82.38717684780381</v>
      </c>
      <c r="D29" s="410">
        <v>3917.2</v>
      </c>
      <c r="E29" s="467">
        <f t="shared" si="0"/>
        <v>2458.2457593619497</v>
      </c>
      <c r="F29" s="767">
        <f t="shared" si="1"/>
        <v>9629.440288572629</v>
      </c>
    </row>
    <row r="30" spans="1:6" ht="12.75">
      <c r="A30" s="761">
        <v>8852.803999999998</v>
      </c>
      <c r="B30" s="764">
        <v>2003</v>
      </c>
      <c r="C30" s="410">
        <v>87.61913304797501</v>
      </c>
      <c r="D30" s="410">
        <v>3978.9</v>
      </c>
      <c r="E30" s="467">
        <f t="shared" si="0"/>
        <v>2539.328418525378</v>
      </c>
      <c r="F30" s="767">
        <f t="shared" si="1"/>
        <v>10103.733844470626</v>
      </c>
    </row>
    <row r="31" spans="1:6" ht="12.75">
      <c r="A31" s="761">
        <v>9653</v>
      </c>
      <c r="B31" s="764">
        <v>2004</v>
      </c>
      <c r="C31" s="410">
        <v>95.02787749770835</v>
      </c>
      <c r="D31" s="765">
        <v>4043.8</v>
      </c>
      <c r="E31" s="467">
        <f>F31/D31*1000</f>
        <v>2512.0114180706623</v>
      </c>
      <c r="F31" s="767">
        <f t="shared" si="1"/>
        <v>10158.071772394145</v>
      </c>
    </row>
    <row r="32" spans="1:6" ht="12.75">
      <c r="A32" s="761">
        <v>10578</v>
      </c>
      <c r="B32" s="764">
        <v>2005</v>
      </c>
      <c r="C32" s="410">
        <v>100</v>
      </c>
      <c r="D32" s="401">
        <v>4130.7</v>
      </c>
      <c r="E32" s="467">
        <f t="shared" si="0"/>
        <v>2560.825041760477</v>
      </c>
      <c r="F32" s="767">
        <f>A32/(C32/100)</f>
        <v>10578</v>
      </c>
    </row>
    <row r="33" spans="1:6" ht="12.75">
      <c r="A33" s="762">
        <v>11742</v>
      </c>
      <c r="B33" s="766">
        <v>2006</v>
      </c>
      <c r="C33" s="412">
        <v>103.59336969568842</v>
      </c>
      <c r="D33" s="431">
        <v>4239.8</v>
      </c>
      <c r="E33" s="432">
        <f t="shared" si="0"/>
        <v>2673.40493524491</v>
      </c>
      <c r="F33" s="768">
        <f t="shared" si="1"/>
        <v>11334.70224445137</v>
      </c>
    </row>
    <row r="34" ht="12.75"/>
    <row r="35" s="502" customFormat="1" ht="12.75"/>
    <row r="36" ht="12.75"/>
    <row r="37" ht="12.75"/>
    <row r="38" ht="12.75"/>
    <row r="39" ht="12.75"/>
    <row r="40" ht="12.75">
      <c r="C40" s="7"/>
    </row>
    <row r="41" ht="12.75">
      <c r="C41" s="7"/>
    </row>
    <row r="42" ht="12.75">
      <c r="C42" s="7"/>
    </row>
    <row r="43" ht="12.75">
      <c r="C43" s="7"/>
    </row>
    <row r="44" ht="12.75">
      <c r="C44" s="7"/>
    </row>
    <row r="45" ht="12.75">
      <c r="C45" s="7"/>
    </row>
    <row r="46" ht="11.25">
      <c r="C46" s="7"/>
    </row>
    <row r="47" ht="11.25">
      <c r="C47" s="7"/>
    </row>
    <row r="48" ht="11.25">
      <c r="C48" s="7"/>
    </row>
    <row r="49" ht="11.25">
      <c r="C49" s="7"/>
    </row>
    <row r="50" ht="11.25">
      <c r="C50" s="7"/>
    </row>
    <row r="51" ht="11.25">
      <c r="C51" s="7"/>
    </row>
  </sheetData>
  <mergeCells count="1">
    <mergeCell ref="B4:E4"/>
  </mergeCells>
  <printOptions/>
  <pageMargins left="0.75" right="0.75" top="1" bottom="1" header="0.5" footer="0.5"/>
  <pageSetup horizontalDpi="600" verticalDpi="600" orientation="portrait" paperSize="9" scale="72" r:id="rId1"/>
</worksheet>
</file>

<file path=xl/worksheets/sheet71.xml><?xml version="1.0" encoding="utf-8"?>
<worksheet xmlns="http://schemas.openxmlformats.org/spreadsheetml/2006/main" xmlns:r="http://schemas.openxmlformats.org/officeDocument/2006/relationships">
  <dimension ref="A1:M108"/>
  <sheetViews>
    <sheetView workbookViewId="0" topLeftCell="A1">
      <selection activeCell="A1" sqref="A1"/>
    </sheetView>
  </sheetViews>
  <sheetFormatPr defaultColWidth="9.140625" defaultRowHeight="12.75"/>
  <cols>
    <col min="1" max="1" width="15.28125" style="2" customWidth="1"/>
    <col min="2" max="3" width="9.140625" style="2" customWidth="1"/>
    <col min="4" max="4" width="8.8515625" style="2" customWidth="1"/>
    <col min="5" max="5" width="0.9921875" style="2" customWidth="1"/>
    <col min="6" max="6" width="12.421875" style="2" customWidth="1"/>
    <col min="7" max="16384" width="9.140625" style="2" customWidth="1"/>
  </cols>
  <sheetData>
    <row r="1" spans="1:7" ht="11.25">
      <c r="A1" s="100">
        <v>6.2</v>
      </c>
      <c r="B1" s="205" t="s">
        <v>136</v>
      </c>
      <c r="C1" s="206"/>
      <c r="D1" s="206"/>
      <c r="E1" s="206"/>
      <c r="G1" s="319"/>
    </row>
    <row r="2" spans="1:6" ht="11.25">
      <c r="A2" s="779"/>
      <c r="B2" s="206"/>
      <c r="C2" s="206"/>
      <c r="D2" s="319"/>
      <c r="E2" s="206"/>
      <c r="F2" s="24"/>
    </row>
    <row r="3" spans="1:13" ht="12.75">
      <c r="A3" s="205"/>
      <c r="B3" s="206"/>
      <c r="C3" s="206"/>
      <c r="D3" s="207" t="s">
        <v>555</v>
      </c>
      <c r="E3" s="207"/>
      <c r="F3" s="4" t="s">
        <v>359</v>
      </c>
      <c r="H3"/>
      <c r="I3"/>
      <c r="J3"/>
      <c r="K3"/>
      <c r="L3"/>
      <c r="M3"/>
    </row>
    <row r="4" spans="1:13" ht="12.75">
      <c r="A4" s="208" t="s">
        <v>548</v>
      </c>
      <c r="B4" s="209">
        <v>2003</v>
      </c>
      <c r="C4" s="41">
        <v>2004</v>
      </c>
      <c r="D4" s="335">
        <v>2005</v>
      </c>
      <c r="E4" s="41"/>
      <c r="F4" s="41">
        <v>2005</v>
      </c>
      <c r="G4" s="252"/>
      <c r="H4"/>
      <c r="I4"/>
      <c r="J4"/>
      <c r="K4"/>
      <c r="L4"/>
      <c r="M4"/>
    </row>
    <row r="5" spans="1:13" ht="12.75" customHeight="1">
      <c r="A5" s="770" t="s">
        <v>99</v>
      </c>
      <c r="B5" s="548">
        <v>10.9</v>
      </c>
      <c r="C5" s="548">
        <v>11</v>
      </c>
      <c r="D5" s="548">
        <v>11.1</v>
      </c>
      <c r="E5" s="772"/>
      <c r="F5" s="561">
        <v>3374</v>
      </c>
      <c r="H5"/>
      <c r="I5"/>
      <c r="J5"/>
      <c r="K5"/>
      <c r="L5"/>
      <c r="M5"/>
    </row>
    <row r="6" spans="1:13" ht="12.75" customHeight="1">
      <c r="A6" s="770" t="s">
        <v>100</v>
      </c>
      <c r="B6" s="548">
        <v>10.8</v>
      </c>
      <c r="C6" s="548">
        <v>10.6</v>
      </c>
      <c r="D6" s="548">
        <v>10.7</v>
      </c>
      <c r="E6" s="772"/>
      <c r="F6" s="561">
        <v>3287</v>
      </c>
      <c r="H6"/>
      <c r="I6"/>
      <c r="J6"/>
      <c r="K6"/>
      <c r="L6"/>
      <c r="M6"/>
    </row>
    <row r="7" spans="1:13" ht="12.75">
      <c r="A7" s="770" t="s">
        <v>101</v>
      </c>
      <c r="B7" s="548">
        <v>10.1</v>
      </c>
      <c r="C7" s="548">
        <v>10.2</v>
      </c>
      <c r="D7" s="548">
        <v>10.3</v>
      </c>
      <c r="E7" s="772"/>
      <c r="F7" s="561">
        <v>3389</v>
      </c>
      <c r="H7"/>
      <c r="I7"/>
      <c r="J7"/>
      <c r="K7"/>
      <c r="L7"/>
      <c r="M7"/>
    </row>
    <row r="8" spans="1:13" ht="12.75">
      <c r="A8" s="770" t="s">
        <v>102</v>
      </c>
      <c r="B8" s="548">
        <v>10.2</v>
      </c>
      <c r="C8" s="548">
        <v>10.3</v>
      </c>
      <c r="D8" s="548">
        <v>10.2</v>
      </c>
      <c r="E8" s="772"/>
      <c r="F8" s="561">
        <v>3519</v>
      </c>
      <c r="H8"/>
      <c r="I8"/>
      <c r="J8"/>
      <c r="K8"/>
      <c r="L8"/>
      <c r="M8"/>
    </row>
    <row r="9" spans="1:13" ht="12.75">
      <c r="A9" s="770" t="s">
        <v>103</v>
      </c>
      <c r="B9" s="548">
        <v>9.7</v>
      </c>
      <c r="C9" s="548">
        <v>9.8</v>
      </c>
      <c r="D9" s="548">
        <v>10.2</v>
      </c>
      <c r="E9" s="773"/>
      <c r="F9" s="561">
        <v>2033</v>
      </c>
      <c r="G9" s="319"/>
      <c r="H9"/>
      <c r="I9"/>
      <c r="J9"/>
      <c r="K9"/>
      <c r="L9"/>
      <c r="M9"/>
    </row>
    <row r="10" spans="1:13" ht="12.75">
      <c r="A10" s="770" t="s">
        <v>104</v>
      </c>
      <c r="B10" s="548">
        <v>10</v>
      </c>
      <c r="C10" s="548">
        <v>9.6</v>
      </c>
      <c r="D10" s="548">
        <v>10.1</v>
      </c>
      <c r="E10" s="772"/>
      <c r="F10" s="561">
        <v>2981</v>
      </c>
      <c r="H10"/>
      <c r="I10"/>
      <c r="J10"/>
      <c r="K10"/>
      <c r="L10"/>
      <c r="M10"/>
    </row>
    <row r="11" spans="1:13" ht="12.75">
      <c r="A11" s="770" t="s">
        <v>105</v>
      </c>
      <c r="B11" s="548">
        <v>9</v>
      </c>
      <c r="C11" s="548">
        <v>9.1</v>
      </c>
      <c r="D11" s="548">
        <v>9.3</v>
      </c>
      <c r="E11" s="772"/>
      <c r="F11" s="561" t="s">
        <v>483</v>
      </c>
      <c r="H11"/>
      <c r="I11"/>
      <c r="J11"/>
      <c r="K11"/>
      <c r="L11"/>
      <c r="M11"/>
    </row>
    <row r="12" spans="1:13" ht="12.75">
      <c r="A12" s="770" t="s">
        <v>106</v>
      </c>
      <c r="B12" s="548">
        <v>9.1</v>
      </c>
      <c r="C12" s="548">
        <v>9.2</v>
      </c>
      <c r="D12" s="548">
        <v>9.1</v>
      </c>
      <c r="E12" s="772"/>
      <c r="F12" s="561">
        <v>3108</v>
      </c>
      <c r="M12"/>
    </row>
    <row r="13" spans="1:13" ht="12.75">
      <c r="A13" s="770" t="s">
        <v>107</v>
      </c>
      <c r="B13" s="548">
        <v>9.3</v>
      </c>
      <c r="C13" s="548">
        <v>9.1</v>
      </c>
      <c r="D13" s="548">
        <v>9.1</v>
      </c>
      <c r="E13" s="773"/>
      <c r="F13" s="561">
        <v>2918</v>
      </c>
      <c r="H13"/>
      <c r="I13"/>
      <c r="J13"/>
      <c r="K13"/>
      <c r="L13"/>
      <c r="M13"/>
    </row>
    <row r="14" spans="1:13" ht="12.75">
      <c r="A14" s="770" t="s">
        <v>108</v>
      </c>
      <c r="B14" s="548">
        <v>8.4</v>
      </c>
      <c r="C14" s="548">
        <v>8.7</v>
      </c>
      <c r="D14" s="548">
        <v>8.9</v>
      </c>
      <c r="E14" s="773"/>
      <c r="F14" s="561">
        <v>2532</v>
      </c>
      <c r="H14"/>
      <c r="I14"/>
      <c r="J14"/>
      <c r="K14"/>
      <c r="L14"/>
      <c r="M14"/>
    </row>
    <row r="15" spans="1:13" ht="12.75">
      <c r="A15" s="778" t="s">
        <v>139</v>
      </c>
      <c r="B15" s="549">
        <v>8.5</v>
      </c>
      <c r="C15" s="549">
        <v>8.8</v>
      </c>
      <c r="D15" s="549">
        <v>8.8</v>
      </c>
      <c r="E15" s="773"/>
      <c r="F15" s="774">
        <v>2926</v>
      </c>
      <c r="H15"/>
      <c r="I15"/>
      <c r="J15"/>
      <c r="K15"/>
      <c r="L15"/>
      <c r="M15"/>
    </row>
    <row r="16" spans="1:13" ht="12.75">
      <c r="A16" s="778" t="s">
        <v>109</v>
      </c>
      <c r="B16" s="549">
        <v>8.66</v>
      </c>
      <c r="C16" s="549">
        <v>8.72</v>
      </c>
      <c r="D16" s="549">
        <v>8.84</v>
      </c>
      <c r="E16" s="773"/>
      <c r="F16" s="774">
        <v>2493.26</v>
      </c>
      <c r="H16"/>
      <c r="I16"/>
      <c r="J16"/>
      <c r="K16"/>
      <c r="L16"/>
      <c r="M16"/>
    </row>
    <row r="17" spans="1:13" ht="12.75">
      <c r="A17" s="770" t="s">
        <v>110</v>
      </c>
      <c r="B17" s="548">
        <v>9.27</v>
      </c>
      <c r="C17" s="548">
        <v>9.21</v>
      </c>
      <c r="D17" s="548">
        <v>8.68</v>
      </c>
      <c r="E17" s="775"/>
      <c r="F17" s="561" t="s">
        <v>483</v>
      </c>
      <c r="H17"/>
      <c r="I17"/>
      <c r="J17"/>
      <c r="K17"/>
      <c r="L17"/>
      <c r="M17"/>
    </row>
    <row r="18" spans="1:13" ht="12.75">
      <c r="A18" s="770" t="s">
        <v>118</v>
      </c>
      <c r="B18" s="548">
        <v>7.8</v>
      </c>
      <c r="C18" s="548">
        <v>8.1</v>
      </c>
      <c r="D18" s="548">
        <v>8.3</v>
      </c>
      <c r="E18" s="775"/>
      <c r="F18" s="561">
        <v>2724</v>
      </c>
      <c r="G18" s="319"/>
      <c r="H18"/>
      <c r="I18"/>
      <c r="J18"/>
      <c r="K18"/>
      <c r="L18"/>
      <c r="M18"/>
    </row>
    <row r="19" spans="1:13" ht="12.75">
      <c r="A19" s="770" t="s">
        <v>119</v>
      </c>
      <c r="B19" s="548">
        <v>7.9</v>
      </c>
      <c r="C19" s="548">
        <v>8.1</v>
      </c>
      <c r="D19" s="548">
        <v>8.2</v>
      </c>
      <c r="E19" s="772"/>
      <c r="F19" s="561">
        <v>2255</v>
      </c>
      <c r="G19" s="319"/>
      <c r="H19"/>
      <c r="I19"/>
      <c r="J19"/>
      <c r="K19"/>
      <c r="L19"/>
      <c r="M19"/>
    </row>
    <row r="20" spans="1:13" ht="12.75">
      <c r="A20" s="770" t="s">
        <v>120</v>
      </c>
      <c r="B20" s="548">
        <v>7.3</v>
      </c>
      <c r="C20" s="548">
        <v>7.4</v>
      </c>
      <c r="D20" s="548">
        <v>7.5</v>
      </c>
      <c r="E20" s="772"/>
      <c r="F20" s="561">
        <v>2331</v>
      </c>
      <c r="H20"/>
      <c r="I20"/>
      <c r="J20"/>
      <c r="K20"/>
      <c r="L20"/>
      <c r="M20"/>
    </row>
    <row r="21" spans="1:7" ht="11.25">
      <c r="A21" s="778" t="s">
        <v>138</v>
      </c>
      <c r="B21" s="549">
        <v>7.3</v>
      </c>
      <c r="C21" s="549">
        <v>7.5</v>
      </c>
      <c r="D21" s="549">
        <v>7.5</v>
      </c>
      <c r="E21" s="773"/>
      <c r="F21" s="774">
        <v>2926</v>
      </c>
      <c r="G21" s="24"/>
    </row>
    <row r="22" spans="1:13" ht="12.75">
      <c r="A22" s="770" t="s">
        <v>121</v>
      </c>
      <c r="B22" s="548">
        <v>7.6</v>
      </c>
      <c r="C22" s="548">
        <v>7.3</v>
      </c>
      <c r="D22" s="548">
        <v>7.2</v>
      </c>
      <c r="E22" s="772"/>
      <c r="F22" s="561">
        <v>1479</v>
      </c>
      <c r="G22" s="319"/>
      <c r="H22"/>
      <c r="I22" s="256"/>
      <c r="J22" s="256"/>
      <c r="K22" s="256"/>
      <c r="L22"/>
      <c r="M22"/>
    </row>
    <row r="23" spans="1:13" ht="12.75">
      <c r="A23" s="770" t="s">
        <v>122</v>
      </c>
      <c r="B23" s="548">
        <v>5.9</v>
      </c>
      <c r="C23" s="548">
        <v>7.2</v>
      </c>
      <c r="D23" s="548">
        <v>7.1</v>
      </c>
      <c r="E23" s="772"/>
      <c r="F23" s="561">
        <v>1137</v>
      </c>
      <c r="H23"/>
      <c r="I23"/>
      <c r="J23"/>
      <c r="K23"/>
      <c r="L23"/>
      <c r="M23"/>
    </row>
    <row r="24" spans="1:13" ht="12.75">
      <c r="A24" s="770" t="s">
        <v>123</v>
      </c>
      <c r="B24" s="548">
        <v>6.4</v>
      </c>
      <c r="C24" s="548">
        <v>6.2</v>
      </c>
      <c r="D24" s="548">
        <v>6.4</v>
      </c>
      <c r="E24" s="772"/>
      <c r="F24" s="561" t="s">
        <v>483</v>
      </c>
      <c r="H24"/>
      <c r="I24"/>
      <c r="J24"/>
      <c r="K24"/>
      <c r="L24"/>
      <c r="M24"/>
    </row>
    <row r="25" spans="1:13" ht="12.75">
      <c r="A25" s="770" t="s">
        <v>124</v>
      </c>
      <c r="B25" s="548">
        <v>6.2</v>
      </c>
      <c r="C25" s="548">
        <v>6.2</v>
      </c>
      <c r="D25" s="548">
        <v>6.2</v>
      </c>
      <c r="E25" s="773"/>
      <c r="F25" s="561">
        <v>867</v>
      </c>
      <c r="G25" s="319"/>
      <c r="H25"/>
      <c r="I25"/>
      <c r="J25"/>
      <c r="K25"/>
      <c r="L25"/>
      <c r="M25"/>
    </row>
    <row r="26" spans="1:13" ht="12.75">
      <c r="A26" s="770" t="s">
        <v>125</v>
      </c>
      <c r="B26" s="548">
        <v>5.7</v>
      </c>
      <c r="C26" s="548">
        <v>5.6</v>
      </c>
      <c r="D26" s="548">
        <v>5.7</v>
      </c>
      <c r="E26" s="772"/>
      <c r="F26" s="561" t="s">
        <v>483</v>
      </c>
      <c r="H26"/>
      <c r="I26"/>
      <c r="J26"/>
      <c r="K26"/>
      <c r="L26"/>
      <c r="M26"/>
    </row>
    <row r="27" spans="1:13" ht="12.75">
      <c r="A27" s="770" t="s">
        <v>126</v>
      </c>
      <c r="B27" s="548">
        <v>5</v>
      </c>
      <c r="C27" s="548">
        <v>6.3</v>
      </c>
      <c r="D27" s="548">
        <v>5.3</v>
      </c>
      <c r="E27" s="772"/>
      <c r="F27" s="561" t="s">
        <v>483</v>
      </c>
      <c r="H27"/>
      <c r="I27"/>
      <c r="J27"/>
      <c r="K27"/>
      <c r="L27"/>
      <c r="M27"/>
    </row>
    <row r="28" spans="1:13" ht="12.75">
      <c r="A28" s="770" t="s">
        <v>127</v>
      </c>
      <c r="B28" s="548">
        <v>5.1</v>
      </c>
      <c r="C28" s="548">
        <v>5.3</v>
      </c>
      <c r="D28" s="548">
        <v>5.1</v>
      </c>
      <c r="E28" s="772"/>
      <c r="F28" s="561" t="s">
        <v>483</v>
      </c>
      <c r="H28"/>
      <c r="I28"/>
      <c r="J28"/>
      <c r="K28"/>
      <c r="L28"/>
      <c r="M28"/>
    </row>
    <row r="29" spans="1:13" ht="12.75">
      <c r="A29" s="770" t="s">
        <v>128</v>
      </c>
      <c r="B29" s="548">
        <v>3.9</v>
      </c>
      <c r="C29" s="548">
        <v>3.6</v>
      </c>
      <c r="D29" s="548">
        <v>3.9</v>
      </c>
      <c r="E29" s="772"/>
      <c r="F29" s="561" t="s">
        <v>483</v>
      </c>
      <c r="H29"/>
      <c r="I29"/>
      <c r="J29"/>
      <c r="K29"/>
      <c r="L29"/>
      <c r="M29"/>
    </row>
    <row r="30" spans="1:13" ht="12.75">
      <c r="A30" s="770" t="s">
        <v>129</v>
      </c>
      <c r="B30" s="548">
        <v>8.3</v>
      </c>
      <c r="C30" s="548">
        <v>8.1</v>
      </c>
      <c r="D30" s="548" t="s">
        <v>483</v>
      </c>
      <c r="E30" s="772"/>
      <c r="F30" s="561" t="s">
        <v>483</v>
      </c>
      <c r="H30"/>
      <c r="I30"/>
      <c r="J30"/>
      <c r="K30"/>
      <c r="L30"/>
      <c r="M30"/>
    </row>
    <row r="31" spans="1:13" ht="12.75">
      <c r="A31" s="770" t="s">
        <v>130</v>
      </c>
      <c r="B31" s="548">
        <v>7.8</v>
      </c>
      <c r="C31" s="548">
        <v>8.3</v>
      </c>
      <c r="D31" s="548" t="s">
        <v>483</v>
      </c>
      <c r="E31" s="772"/>
      <c r="F31" s="561" t="s">
        <v>483</v>
      </c>
      <c r="H31"/>
      <c r="I31"/>
      <c r="J31"/>
      <c r="K31"/>
      <c r="L31"/>
      <c r="M31"/>
    </row>
    <row r="32" spans="1:13" ht="12.75">
      <c r="A32" s="770" t="s">
        <v>131</v>
      </c>
      <c r="B32" s="548">
        <v>8.8</v>
      </c>
      <c r="C32" s="548">
        <v>8.6</v>
      </c>
      <c r="D32" s="548" t="s">
        <v>483</v>
      </c>
      <c r="E32" s="772"/>
      <c r="F32" s="561" t="s">
        <v>483</v>
      </c>
      <c r="H32"/>
      <c r="I32"/>
      <c r="J32"/>
      <c r="K32"/>
      <c r="L32"/>
      <c r="M32"/>
    </row>
    <row r="33" spans="1:13" ht="12.75">
      <c r="A33" s="20"/>
      <c r="B33" s="424"/>
      <c r="C33" s="424"/>
      <c r="D33" s="424"/>
      <c r="E33" s="777"/>
      <c r="F33" s="522"/>
      <c r="H33"/>
      <c r="I33"/>
      <c r="J33"/>
      <c r="K33"/>
      <c r="L33"/>
      <c r="M33"/>
    </row>
    <row r="34" spans="1:13" ht="12.75">
      <c r="A34" s="770" t="s">
        <v>132</v>
      </c>
      <c r="B34" s="548">
        <v>11.5</v>
      </c>
      <c r="C34" s="548">
        <v>11.5</v>
      </c>
      <c r="D34" s="548">
        <v>11.6</v>
      </c>
      <c r="E34" s="772"/>
      <c r="F34" s="561">
        <v>4177</v>
      </c>
      <c r="H34"/>
      <c r="I34"/>
      <c r="J34"/>
      <c r="K34"/>
      <c r="L34"/>
      <c r="M34"/>
    </row>
    <row r="35" spans="1:13" ht="12.75">
      <c r="A35" s="770" t="s">
        <v>133</v>
      </c>
      <c r="B35" s="548">
        <v>10.3</v>
      </c>
      <c r="C35" s="548">
        <v>10</v>
      </c>
      <c r="D35" s="548">
        <v>9.5</v>
      </c>
      <c r="E35" s="772"/>
      <c r="F35" s="561">
        <v>3443</v>
      </c>
      <c r="H35"/>
      <c r="I35"/>
      <c r="J35"/>
      <c r="K35"/>
      <c r="L35"/>
      <c r="M35"/>
    </row>
    <row r="36" spans="1:13" ht="12.75">
      <c r="A36" s="770" t="s">
        <v>134</v>
      </c>
      <c r="B36" s="548">
        <v>10</v>
      </c>
      <c r="C36" s="548">
        <v>9.7</v>
      </c>
      <c r="D36" s="548">
        <v>9.1</v>
      </c>
      <c r="E36" s="772"/>
      <c r="F36" s="561">
        <v>4364</v>
      </c>
      <c r="H36"/>
      <c r="I36"/>
      <c r="J36"/>
      <c r="K36"/>
      <c r="L36"/>
      <c r="M36"/>
    </row>
    <row r="37" spans="1:13" ht="12.75">
      <c r="A37" s="770" t="s">
        <v>135</v>
      </c>
      <c r="B37" s="548">
        <v>7.6</v>
      </c>
      <c r="C37" s="548">
        <v>7.7</v>
      </c>
      <c r="D37" s="548">
        <v>7.6</v>
      </c>
      <c r="E37" s="772"/>
      <c r="F37" s="561">
        <v>586</v>
      </c>
      <c r="H37"/>
      <c r="I37"/>
      <c r="J37"/>
      <c r="K37"/>
      <c r="L37"/>
      <c r="M37"/>
    </row>
    <row r="38" spans="1:13" ht="12.75">
      <c r="A38" s="771" t="s">
        <v>137</v>
      </c>
      <c r="B38" s="562">
        <v>6.79</v>
      </c>
      <c r="C38" s="562" t="s">
        <v>483</v>
      </c>
      <c r="D38" s="562">
        <v>5.98</v>
      </c>
      <c r="E38" s="776"/>
      <c r="F38" s="563" t="s">
        <v>483</v>
      </c>
      <c r="H38"/>
      <c r="I38"/>
      <c r="J38"/>
      <c r="K38"/>
      <c r="L38"/>
      <c r="M38"/>
    </row>
    <row r="39" spans="1:13" ht="12.75">
      <c r="A39" s="28"/>
      <c r="B39" s="131"/>
      <c r="C39" s="131"/>
      <c r="F39" s="210" t="s">
        <v>381</v>
      </c>
      <c r="H39"/>
      <c r="I39"/>
      <c r="J39"/>
      <c r="K39"/>
      <c r="L39"/>
      <c r="M39"/>
    </row>
    <row r="40" spans="8:13" ht="12.75">
      <c r="H40"/>
      <c r="I40"/>
      <c r="J40"/>
      <c r="K40"/>
      <c r="L40"/>
      <c r="M40"/>
    </row>
    <row r="41" spans="1:13" ht="12.75">
      <c r="A41" s="33" t="s">
        <v>717</v>
      </c>
      <c r="H41"/>
      <c r="I41"/>
      <c r="J41"/>
      <c r="K41"/>
      <c r="L41"/>
      <c r="M41"/>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row r="108" spans="1:3" ht="12.75">
      <c r="A108"/>
      <c r="B108"/>
      <c r="C108"/>
    </row>
  </sheetData>
  <conditionalFormatting sqref="A37:A38 A34:A35 A27:A32 A5:A24">
    <cfRule type="cellIs" priority="1" dxfId="0" operator="equal" stopIfTrue="1">
      <formula>""</formula>
    </cfRule>
  </conditionalFormatting>
  <printOptions/>
  <pageMargins left="0.75" right="0.75" top="1" bottom="1" header="0.5" footer="0.5"/>
  <pageSetup horizontalDpi="600" verticalDpi="600" orientation="portrait" paperSize="9" scale="78" r:id="rId1"/>
</worksheet>
</file>

<file path=xl/worksheets/sheet72.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11.8515625" style="2" customWidth="1"/>
    <col min="2" max="16384" width="9.140625" style="2" customWidth="1"/>
  </cols>
  <sheetData>
    <row r="1" spans="1:2" ht="11.25">
      <c r="A1" s="100">
        <v>6.3</v>
      </c>
      <c r="B1" s="1" t="s">
        <v>6</v>
      </c>
    </row>
    <row r="2" ht="11.25">
      <c r="A2" s="24"/>
    </row>
    <row r="3" spans="1:5" ht="11.25">
      <c r="A3" s="1"/>
      <c r="E3" s="4" t="s">
        <v>364</v>
      </c>
    </row>
    <row r="4" spans="1:5" ht="12.75">
      <c r="A4" s="194"/>
      <c r="B4" s="851" t="s">
        <v>382</v>
      </c>
      <c r="C4" s="851"/>
      <c r="D4" s="851" t="s">
        <v>383</v>
      </c>
      <c r="E4" s="857"/>
    </row>
    <row r="5" spans="1:5" ht="11.25">
      <c r="A5" s="40" t="s">
        <v>384</v>
      </c>
      <c r="B5" s="201" t="s">
        <v>650</v>
      </c>
      <c r="C5" s="201" t="s">
        <v>649</v>
      </c>
      <c r="D5" s="201" t="s">
        <v>650</v>
      </c>
      <c r="E5" s="201" t="s">
        <v>649</v>
      </c>
    </row>
    <row r="6" spans="1:5" ht="11.25">
      <c r="A6" s="20" t="s">
        <v>385</v>
      </c>
      <c r="B6" s="406">
        <v>57.4</v>
      </c>
      <c r="C6" s="406">
        <v>57.9</v>
      </c>
      <c r="D6" s="406">
        <v>12.8</v>
      </c>
      <c r="E6" s="406">
        <v>13.4</v>
      </c>
    </row>
    <row r="7" spans="1:5" ht="11.25">
      <c r="A7" s="20" t="s">
        <v>386</v>
      </c>
      <c r="B7" s="406">
        <v>58.2</v>
      </c>
      <c r="C7" s="406">
        <v>59.6</v>
      </c>
      <c r="D7" s="406">
        <v>12.5</v>
      </c>
      <c r="E7" s="406">
        <v>13.1</v>
      </c>
    </row>
    <row r="8" spans="1:5" ht="11.25">
      <c r="A8" s="20" t="s">
        <v>387</v>
      </c>
      <c r="B8" s="406">
        <v>59</v>
      </c>
      <c r="C8" s="406">
        <v>61</v>
      </c>
      <c r="D8" s="406">
        <v>12.3</v>
      </c>
      <c r="E8" s="406">
        <v>13.2</v>
      </c>
    </row>
    <row r="9" spans="1:5" ht="11.25">
      <c r="A9" s="20" t="s">
        <v>388</v>
      </c>
      <c r="B9" s="406">
        <v>60.5</v>
      </c>
      <c r="C9" s="406">
        <v>62.4</v>
      </c>
      <c r="D9" s="406">
        <v>12</v>
      </c>
      <c r="E9" s="406">
        <v>13.1</v>
      </c>
    </row>
    <row r="10" spans="1:5" ht="11.25">
      <c r="A10" s="20" t="s">
        <v>389</v>
      </c>
      <c r="B10" s="406">
        <v>64.5</v>
      </c>
      <c r="C10" s="406">
        <v>67.1</v>
      </c>
      <c r="D10" s="406">
        <v>12.1</v>
      </c>
      <c r="E10" s="406">
        <v>13.3</v>
      </c>
    </row>
    <row r="11" spans="1:5" ht="11.25">
      <c r="A11" s="20" t="s">
        <v>390</v>
      </c>
      <c r="B11" s="406">
        <v>68.1</v>
      </c>
      <c r="C11" s="406">
        <v>71.9</v>
      </c>
      <c r="D11" s="406">
        <v>12.6</v>
      </c>
      <c r="E11" s="406">
        <v>14.4</v>
      </c>
    </row>
    <row r="12" spans="1:5" ht="11.25">
      <c r="A12" s="20" t="s">
        <v>391</v>
      </c>
      <c r="B12" s="406">
        <v>68.6</v>
      </c>
      <c r="C12" s="406">
        <v>72.9</v>
      </c>
      <c r="D12" s="406">
        <v>12.4</v>
      </c>
      <c r="E12" s="406">
        <v>14.7</v>
      </c>
    </row>
    <row r="13" spans="1:5" ht="11.25">
      <c r="A13" s="20" t="s">
        <v>392</v>
      </c>
      <c r="B13" s="406">
        <v>68.8</v>
      </c>
      <c r="C13" s="406">
        <v>73.5</v>
      </c>
      <c r="D13" s="406">
        <v>12.4</v>
      </c>
      <c r="E13" s="406">
        <v>15</v>
      </c>
    </row>
    <row r="14" spans="1:5" ht="11.25">
      <c r="A14" s="20" t="s">
        <v>393</v>
      </c>
      <c r="B14" s="406">
        <v>69.5</v>
      </c>
      <c r="C14" s="406">
        <v>75</v>
      </c>
      <c r="D14" s="406">
        <v>12.4</v>
      </c>
      <c r="E14" s="406">
        <v>15.4</v>
      </c>
    </row>
    <row r="15" spans="1:5" ht="11.25">
      <c r="A15" s="20" t="s">
        <v>394</v>
      </c>
      <c r="B15" s="406">
        <v>70.1</v>
      </c>
      <c r="C15" s="406">
        <v>75.6</v>
      </c>
      <c r="D15" s="406">
        <v>12.6</v>
      </c>
      <c r="E15" s="406">
        <v>15.7</v>
      </c>
    </row>
    <row r="16" spans="1:5" ht="11.25">
      <c r="A16" s="20" t="s">
        <v>395</v>
      </c>
      <c r="B16" s="406">
        <v>71</v>
      </c>
      <c r="C16" s="406">
        <v>76.7</v>
      </c>
      <c r="D16" s="406">
        <v>12.6</v>
      </c>
      <c r="E16" s="406">
        <v>16.2</v>
      </c>
    </row>
    <row r="17" spans="1:5" ht="11.25">
      <c r="A17" s="20" t="s">
        <v>396</v>
      </c>
      <c r="B17" s="406">
        <v>72.3</v>
      </c>
      <c r="C17" s="406">
        <v>77.9</v>
      </c>
      <c r="D17" s="406">
        <v>13.4</v>
      </c>
      <c r="E17" s="406">
        <v>17.1</v>
      </c>
    </row>
    <row r="18" spans="1:5" ht="11.25">
      <c r="A18" s="20" t="s">
        <v>397</v>
      </c>
      <c r="B18" s="406">
        <v>73</v>
      </c>
      <c r="C18" s="406">
        <v>78.5</v>
      </c>
      <c r="D18" s="406">
        <v>13.8</v>
      </c>
      <c r="E18" s="406">
        <v>17.4</v>
      </c>
    </row>
    <row r="19" spans="1:5" ht="11.25">
      <c r="A19" s="58" t="s">
        <v>398</v>
      </c>
      <c r="B19" s="461">
        <v>75.1</v>
      </c>
      <c r="C19" s="461">
        <v>80.3</v>
      </c>
      <c r="D19" s="461">
        <v>15.4</v>
      </c>
      <c r="E19" s="461">
        <v>18.7</v>
      </c>
    </row>
    <row r="20" spans="1:5" ht="11.25">
      <c r="A20" s="22" t="s">
        <v>7</v>
      </c>
      <c r="B20" s="439">
        <v>76.7</v>
      </c>
      <c r="C20" s="439">
        <v>81.5</v>
      </c>
      <c r="D20" s="439">
        <v>16.4</v>
      </c>
      <c r="E20" s="439">
        <v>19.7</v>
      </c>
    </row>
    <row r="21" ht="11.25">
      <c r="E21" s="4" t="s">
        <v>399</v>
      </c>
    </row>
    <row r="23" spans="1:7" ht="11.25">
      <c r="A23" s="848" t="s">
        <v>9</v>
      </c>
      <c r="B23" s="843"/>
      <c r="C23" s="843"/>
      <c r="D23" s="843"/>
      <c r="E23" s="843"/>
      <c r="F23" s="843"/>
      <c r="G23" s="843"/>
    </row>
    <row r="24" spans="1:7" ht="11.25">
      <c r="A24" s="843"/>
      <c r="B24" s="843"/>
      <c r="C24" s="843"/>
      <c r="D24" s="843"/>
      <c r="E24" s="843"/>
      <c r="F24" s="843"/>
      <c r="G24" s="843"/>
    </row>
    <row r="25" spans="1:7" ht="11.25">
      <c r="A25" s="843"/>
      <c r="B25" s="843"/>
      <c r="C25" s="843"/>
      <c r="D25" s="843"/>
      <c r="E25" s="843"/>
      <c r="F25" s="843"/>
      <c r="G25" s="843"/>
    </row>
  </sheetData>
  <mergeCells count="3">
    <mergeCell ref="B4:C4"/>
    <mergeCell ref="D4:E4"/>
    <mergeCell ref="A23:G25"/>
  </mergeCells>
  <printOptions/>
  <pageMargins left="0.75" right="0.75" top="1" bottom="1" header="0.5" footer="0.5"/>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140625" defaultRowHeight="12.75"/>
  <cols>
    <col min="1" max="1" width="13.28125" style="2" customWidth="1"/>
    <col min="2" max="2" width="10.8515625" style="2" customWidth="1"/>
    <col min="3" max="3" width="11.57421875" style="2" customWidth="1"/>
    <col min="4" max="4" width="12.421875" style="2" customWidth="1"/>
    <col min="5" max="16384" width="9.140625" style="2" customWidth="1"/>
  </cols>
  <sheetData>
    <row r="1" spans="1:2" ht="11.25">
      <c r="A1" s="100">
        <v>6.4</v>
      </c>
      <c r="B1" s="1" t="s">
        <v>191</v>
      </c>
    </row>
    <row r="2" spans="1:11" ht="11.25">
      <c r="A2" s="1"/>
      <c r="H2" s="7"/>
      <c r="I2" s="7"/>
      <c r="J2" s="7"/>
      <c r="K2" s="7"/>
    </row>
    <row r="3" spans="1:11" ht="11.25">
      <c r="A3" s="511"/>
      <c r="B3" s="512"/>
      <c r="C3" s="512"/>
      <c r="D3" s="513" t="s">
        <v>364</v>
      </c>
      <c r="H3" s="7"/>
      <c r="I3" s="7"/>
      <c r="J3" s="7"/>
      <c r="K3" s="7"/>
    </row>
    <row r="4" spans="1:11" ht="11.25">
      <c r="A4" s="514" t="s">
        <v>548</v>
      </c>
      <c r="B4" s="515" t="s">
        <v>688</v>
      </c>
      <c r="C4" s="516" t="s">
        <v>689</v>
      </c>
      <c r="D4" s="515" t="s">
        <v>690</v>
      </c>
      <c r="H4" s="7"/>
      <c r="I4" s="7"/>
      <c r="J4" s="7"/>
      <c r="K4" s="7"/>
    </row>
    <row r="5" spans="1:11" ht="11.25">
      <c r="A5" s="20" t="s">
        <v>428</v>
      </c>
      <c r="B5" s="406">
        <v>77.7</v>
      </c>
      <c r="C5" s="406">
        <v>84.4</v>
      </c>
      <c r="D5" s="406">
        <v>6.7</v>
      </c>
      <c r="H5" s="7"/>
      <c r="I5" s="7"/>
      <c r="J5" s="7"/>
      <c r="K5" s="7"/>
    </row>
    <row r="6" spans="1:11" ht="11.25">
      <c r="A6" s="20" t="s">
        <v>429</v>
      </c>
      <c r="B6" s="406">
        <v>77.3</v>
      </c>
      <c r="C6" s="406">
        <v>84.4</v>
      </c>
      <c r="D6" s="406">
        <v>7.1000000000000085</v>
      </c>
      <c r="K6" s="7"/>
    </row>
    <row r="7" spans="1:11" ht="11.25">
      <c r="A7" s="20" t="s">
        <v>531</v>
      </c>
      <c r="B7" s="406">
        <v>75.9</v>
      </c>
      <c r="C7" s="406">
        <v>83.1</v>
      </c>
      <c r="D7" s="406">
        <v>7.199999999999989</v>
      </c>
      <c r="H7" s="7"/>
      <c r="I7" s="7"/>
      <c r="J7" s="7"/>
      <c r="K7" s="7"/>
    </row>
    <row r="8" spans="1:11" ht="11.25">
      <c r="A8" s="20" t="s">
        <v>532</v>
      </c>
      <c r="B8" s="406">
        <v>78.8</v>
      </c>
      <c r="C8" s="406">
        <v>83.1</v>
      </c>
      <c r="D8" s="406">
        <v>4.3</v>
      </c>
      <c r="H8" s="7"/>
      <c r="I8" s="7"/>
      <c r="J8" s="7"/>
      <c r="K8" s="7"/>
    </row>
    <row r="9" spans="1:11" ht="11.25">
      <c r="A9" s="20" t="s">
        <v>529</v>
      </c>
      <c r="B9" s="406">
        <v>77.2</v>
      </c>
      <c r="C9" s="406">
        <v>82.8</v>
      </c>
      <c r="D9" s="406">
        <v>5.599999999999994</v>
      </c>
      <c r="H9" s="7"/>
      <c r="I9" s="7"/>
      <c r="J9" s="7"/>
      <c r="K9" s="7"/>
    </row>
    <row r="10" spans="1:11" ht="11.25">
      <c r="A10" s="20" t="s">
        <v>459</v>
      </c>
      <c r="B10" s="406">
        <v>77.2</v>
      </c>
      <c r="C10" s="406">
        <v>82.4</v>
      </c>
      <c r="D10" s="406">
        <v>5.2</v>
      </c>
      <c r="H10" s="7"/>
      <c r="I10" s="7"/>
      <c r="J10" s="7"/>
      <c r="K10" s="7"/>
    </row>
    <row r="11" spans="1:11" ht="11.25">
      <c r="A11" s="20" t="s">
        <v>534</v>
      </c>
      <c r="B11" s="406">
        <v>78.8</v>
      </c>
      <c r="C11" s="406">
        <v>82.4</v>
      </c>
      <c r="D11" s="406">
        <v>3.6000000000000085</v>
      </c>
      <c r="H11" s="7"/>
      <c r="I11" s="7"/>
      <c r="J11" s="7"/>
      <c r="K11" s="7"/>
    </row>
    <row r="12" spans="1:11" ht="11.25">
      <c r="A12" s="20" t="s">
        <v>424</v>
      </c>
      <c r="B12" s="406">
        <v>76.6</v>
      </c>
      <c r="C12" s="406">
        <v>82.3</v>
      </c>
      <c r="D12" s="406">
        <v>5.7</v>
      </c>
      <c r="H12" s="7"/>
      <c r="I12" s="7"/>
      <c r="J12" s="7"/>
      <c r="K12" s="7"/>
    </row>
    <row r="13" spans="1:11" ht="11.25">
      <c r="A13" s="20" t="s">
        <v>530</v>
      </c>
      <c r="B13" s="406">
        <v>75.5</v>
      </c>
      <c r="C13" s="406">
        <v>82.3</v>
      </c>
      <c r="D13" s="406">
        <v>6.8</v>
      </c>
      <c r="H13" s="7"/>
      <c r="I13" s="7"/>
      <c r="J13" s="7"/>
      <c r="K13" s="7"/>
    </row>
    <row r="14" spans="1:11" ht="11.25">
      <c r="A14" s="21" t="s">
        <v>628</v>
      </c>
      <c r="B14" s="407">
        <v>77.3</v>
      </c>
      <c r="C14" s="407">
        <v>82.1</v>
      </c>
      <c r="D14" s="407">
        <v>4.8</v>
      </c>
      <c r="H14" s="7"/>
      <c r="I14" s="7"/>
      <c r="J14" s="7"/>
      <c r="K14" s="7"/>
    </row>
    <row r="15" spans="1:11" ht="11.25">
      <c r="A15" s="20" t="s">
        <v>437</v>
      </c>
      <c r="B15" s="406">
        <v>77.7</v>
      </c>
      <c r="C15" s="406">
        <v>82</v>
      </c>
      <c r="D15" s="406">
        <v>4.3</v>
      </c>
      <c r="H15" s="7"/>
      <c r="I15" s="7"/>
      <c r="J15" s="7"/>
      <c r="K15" s="7"/>
    </row>
    <row r="16" spans="1:11" ht="11.25">
      <c r="A16" s="20" t="s">
        <v>547</v>
      </c>
      <c r="B16" s="406">
        <v>74.5</v>
      </c>
      <c r="C16" s="406">
        <v>82</v>
      </c>
      <c r="D16" s="406">
        <v>7.5</v>
      </c>
      <c r="H16" s="7"/>
      <c r="I16" s="7"/>
      <c r="J16" s="7"/>
      <c r="K16" s="7"/>
    </row>
    <row r="17" spans="1:11" ht="11.25">
      <c r="A17" s="20" t="s">
        <v>427</v>
      </c>
      <c r="B17" s="406">
        <v>77.2</v>
      </c>
      <c r="C17" s="406">
        <v>81.9</v>
      </c>
      <c r="D17" s="406">
        <v>4.7</v>
      </c>
      <c r="H17" s="7"/>
      <c r="I17" s="7"/>
      <c r="J17" s="7"/>
      <c r="K17" s="7"/>
    </row>
    <row r="18" spans="1:11" ht="11.25">
      <c r="A18" s="20" t="s">
        <v>431</v>
      </c>
      <c r="B18" s="406">
        <v>76.8</v>
      </c>
      <c r="C18" s="406">
        <v>81.9</v>
      </c>
      <c r="D18" s="406">
        <v>5.1000000000000085</v>
      </c>
      <c r="H18" s="7"/>
      <c r="I18" s="7"/>
      <c r="J18" s="7"/>
      <c r="K18" s="7"/>
    </row>
    <row r="19" spans="1:11" ht="11.25">
      <c r="A19" s="20" t="s">
        <v>545</v>
      </c>
      <c r="B19" s="406">
        <v>77</v>
      </c>
      <c r="C19" s="406">
        <v>81.9</v>
      </c>
      <c r="D19" s="406">
        <v>4.900000000000006</v>
      </c>
      <c r="H19" s="7"/>
      <c r="I19" s="7"/>
      <c r="J19" s="7"/>
      <c r="K19" s="7"/>
    </row>
    <row r="20" spans="1:11" ht="11.25">
      <c r="A20" s="20" t="s">
        <v>533</v>
      </c>
      <c r="B20" s="406">
        <v>77.1</v>
      </c>
      <c r="C20" s="406">
        <v>81.1</v>
      </c>
      <c r="D20" s="406">
        <v>4</v>
      </c>
      <c r="H20" s="7"/>
      <c r="I20" s="7"/>
      <c r="J20" s="7"/>
      <c r="K20" s="7"/>
    </row>
    <row r="21" spans="1:11" ht="11.25">
      <c r="A21" s="21" t="s">
        <v>30</v>
      </c>
      <c r="B21" s="407">
        <v>74.6</v>
      </c>
      <c r="C21" s="407">
        <v>80.9</v>
      </c>
      <c r="D21" s="407">
        <v>6.3</v>
      </c>
      <c r="H21" s="7"/>
      <c r="I21" s="7"/>
      <c r="J21" s="7"/>
      <c r="K21" s="7"/>
    </row>
    <row r="22" spans="1:11" ht="11.25">
      <c r="A22" s="20" t="s">
        <v>425</v>
      </c>
      <c r="B22" s="406">
        <v>76.1</v>
      </c>
      <c r="C22" s="406">
        <v>80.7</v>
      </c>
      <c r="D22" s="406">
        <v>4.6000000000000085</v>
      </c>
      <c r="H22" s="7"/>
      <c r="I22" s="7"/>
      <c r="J22" s="7"/>
      <c r="K22" s="7"/>
    </row>
    <row r="23" spans="1:11" ht="11.25">
      <c r="A23" s="20" t="s">
        <v>540</v>
      </c>
      <c r="B23" s="406">
        <v>73.5</v>
      </c>
      <c r="C23" s="406">
        <v>79.9</v>
      </c>
      <c r="D23" s="406">
        <v>6.400000000000006</v>
      </c>
      <c r="H23" s="7"/>
      <c r="I23" s="7"/>
      <c r="J23" s="7"/>
      <c r="K23" s="7"/>
    </row>
    <row r="24" spans="1:11" ht="11.25">
      <c r="A24" s="20" t="s">
        <v>546</v>
      </c>
      <c r="B24" s="406">
        <v>70.9</v>
      </c>
      <c r="C24" s="406">
        <v>79.7</v>
      </c>
      <c r="D24" s="406">
        <v>8.8</v>
      </c>
      <c r="H24" s="7"/>
      <c r="I24" s="7"/>
      <c r="J24" s="7"/>
      <c r="K24" s="7"/>
    </row>
    <row r="25" spans="1:11" ht="11.25">
      <c r="A25" s="20" t="s">
        <v>541</v>
      </c>
      <c r="B25" s="406">
        <v>67.4</v>
      </c>
      <c r="C25" s="406">
        <v>78.6</v>
      </c>
      <c r="D25" s="406">
        <v>11.2</v>
      </c>
      <c r="H25" s="7"/>
      <c r="I25" s="7"/>
      <c r="J25" s="7"/>
      <c r="K25" s="7"/>
    </row>
    <row r="26" spans="1:11" ht="11.25">
      <c r="A26" s="20" t="s">
        <v>454</v>
      </c>
      <c r="B26" s="406">
        <v>70.4</v>
      </c>
      <c r="C26" s="406">
        <v>78.4</v>
      </c>
      <c r="D26" s="406">
        <v>8</v>
      </c>
      <c r="H26" s="7"/>
      <c r="I26" s="7"/>
      <c r="J26" s="7"/>
      <c r="K26" s="7"/>
    </row>
    <row r="27" spans="1:11" ht="11.25">
      <c r="A27" s="20" t="s">
        <v>542</v>
      </c>
      <c r="B27" s="406">
        <v>69.2</v>
      </c>
      <c r="C27" s="406">
        <v>77.8</v>
      </c>
      <c r="D27" s="406">
        <v>8.599999999999994</v>
      </c>
      <c r="H27" s="7"/>
      <c r="I27" s="7"/>
      <c r="J27" s="7"/>
      <c r="K27" s="7"/>
    </row>
    <row r="28" spans="1:11" ht="11.25">
      <c r="A28" s="20" t="s">
        <v>543</v>
      </c>
      <c r="B28" s="406">
        <v>65.3</v>
      </c>
      <c r="C28" s="406">
        <v>77</v>
      </c>
      <c r="D28" s="406">
        <v>11.7</v>
      </c>
      <c r="H28" s="7"/>
      <c r="I28" s="7"/>
      <c r="J28" s="7"/>
      <c r="K28" s="7"/>
    </row>
    <row r="29" spans="1:11" ht="11.25">
      <c r="A29" s="20" t="s">
        <v>452</v>
      </c>
      <c r="B29" s="406">
        <v>69.2</v>
      </c>
      <c r="C29" s="406">
        <v>76.3</v>
      </c>
      <c r="D29" s="406">
        <v>7.099999999999994</v>
      </c>
      <c r="H29" s="7"/>
      <c r="I29" s="7"/>
      <c r="J29" s="7"/>
      <c r="K29" s="7"/>
    </row>
    <row r="30" spans="1:11" ht="11.25">
      <c r="A30" s="20" t="s">
        <v>544</v>
      </c>
      <c r="B30" s="406">
        <v>65.4</v>
      </c>
      <c r="C30" s="406">
        <v>76.3</v>
      </c>
      <c r="D30" s="406">
        <v>10.9</v>
      </c>
      <c r="H30" s="7"/>
      <c r="I30" s="7"/>
      <c r="J30" s="7"/>
      <c r="K30" s="7"/>
    </row>
    <row r="31" spans="1:11" ht="11.25" customHeight="1">
      <c r="A31" s="20" t="s">
        <v>453</v>
      </c>
      <c r="B31" s="406">
        <v>69.2</v>
      </c>
      <c r="C31" s="406">
        <v>76.2</v>
      </c>
      <c r="D31" s="406">
        <v>7</v>
      </c>
      <c r="H31" s="7"/>
      <c r="I31" s="7"/>
      <c r="J31" s="7"/>
      <c r="K31" s="7"/>
    </row>
    <row r="32" spans="1:11" ht="11.25">
      <c r="A32" s="20"/>
      <c r="B32" s="406"/>
      <c r="C32" s="406"/>
      <c r="D32" s="406"/>
      <c r="H32" s="7"/>
      <c r="I32" s="7"/>
      <c r="J32" s="7"/>
      <c r="K32" s="7"/>
    </row>
    <row r="33" spans="1:4" ht="11.25">
      <c r="A33" s="20" t="s">
        <v>461</v>
      </c>
      <c r="B33" s="428">
        <v>79.2</v>
      </c>
      <c r="C33" s="428">
        <v>84.2</v>
      </c>
      <c r="D33" s="406">
        <v>5</v>
      </c>
    </row>
    <row r="34" spans="1:9" ht="11.25">
      <c r="A34" s="20" t="s">
        <v>460</v>
      </c>
      <c r="B34" s="428">
        <v>79.5</v>
      </c>
      <c r="C34" s="428">
        <v>82.9</v>
      </c>
      <c r="D34" s="428">
        <f>C34-B34</f>
        <v>3.4000000000000057</v>
      </c>
      <c r="I34" s="7"/>
    </row>
    <row r="35" spans="1:9" ht="11.25">
      <c r="A35" s="20" t="s">
        <v>451</v>
      </c>
      <c r="B35" s="428">
        <v>78.2</v>
      </c>
      <c r="C35" s="428">
        <v>82.9</v>
      </c>
      <c r="D35" s="428">
        <v>4.7</v>
      </c>
      <c r="I35" s="7"/>
    </row>
    <row r="36" spans="1:4" ht="11.25">
      <c r="A36" s="20" t="s">
        <v>33</v>
      </c>
      <c r="B36" s="428">
        <v>72.5</v>
      </c>
      <c r="C36" s="428">
        <v>79.3</v>
      </c>
      <c r="D36" s="428">
        <v>6.8</v>
      </c>
    </row>
    <row r="37" spans="1:4" ht="11.25">
      <c r="A37" s="22" t="s">
        <v>42</v>
      </c>
      <c r="B37" s="412">
        <v>71.7</v>
      </c>
      <c r="C37" s="412">
        <v>76.2</v>
      </c>
      <c r="D37" s="412">
        <v>4.5</v>
      </c>
    </row>
    <row r="38" spans="1:4" ht="11.25">
      <c r="A38" s="420"/>
      <c r="B38" s="421"/>
      <c r="C38" s="421"/>
      <c r="D38" s="422" t="s">
        <v>520</v>
      </c>
    </row>
    <row r="39" spans="1:4" ht="11.25">
      <c r="A39" s="420"/>
      <c r="B39" s="421"/>
      <c r="C39" s="421"/>
      <c r="D39" s="421"/>
    </row>
    <row r="40" spans="1:4" ht="11.25">
      <c r="A40" s="423" t="s">
        <v>65</v>
      </c>
      <c r="B40" s="421"/>
      <c r="C40" s="421"/>
      <c r="D40" s="421"/>
    </row>
  </sheetData>
  <printOptions/>
  <pageMargins left="0.75" right="0.75" top="1" bottom="1" header="0.5" footer="0.5"/>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1:O44"/>
  <sheetViews>
    <sheetView workbookViewId="0" topLeftCell="A1">
      <selection activeCell="A1" sqref="A1"/>
    </sheetView>
  </sheetViews>
  <sheetFormatPr defaultColWidth="9.140625" defaultRowHeight="12.75"/>
  <cols>
    <col min="1" max="2" width="9.140625" style="2" customWidth="1"/>
    <col min="3" max="4" width="10.00390625" style="2" customWidth="1"/>
    <col min="5" max="5" width="10.140625" style="2" customWidth="1"/>
    <col min="6" max="6" width="9.421875" style="2" customWidth="1"/>
    <col min="7" max="7" width="10.00390625" style="2" customWidth="1"/>
    <col min="8" max="8" width="27.421875" style="2" customWidth="1"/>
    <col min="9" max="16384" width="9.140625" style="2" customWidth="1"/>
  </cols>
  <sheetData>
    <row r="1" spans="1:2" ht="11.25">
      <c r="A1" s="100">
        <v>7.1</v>
      </c>
      <c r="B1" s="1" t="s">
        <v>301</v>
      </c>
    </row>
    <row r="2" ht="11.25">
      <c r="A2" s="24"/>
    </row>
    <row r="3" spans="1:7" ht="11.25">
      <c r="A3" s="212"/>
      <c r="B3" s="67"/>
      <c r="C3" s="67"/>
      <c r="D3" s="67"/>
      <c r="E3" s="67"/>
      <c r="F3" s="210" t="s">
        <v>457</v>
      </c>
      <c r="G3" s="210" t="s">
        <v>372</v>
      </c>
    </row>
    <row r="4" spans="1:9" ht="22.5" customHeight="1">
      <c r="A4" s="14" t="s">
        <v>550</v>
      </c>
      <c r="B4" s="15" t="s">
        <v>373</v>
      </c>
      <c r="C4" s="15" t="s">
        <v>374</v>
      </c>
      <c r="D4" s="15" t="s">
        <v>375</v>
      </c>
      <c r="E4" s="15" t="s">
        <v>376</v>
      </c>
      <c r="F4" s="15" t="s">
        <v>377</v>
      </c>
      <c r="G4" s="15" t="s">
        <v>593</v>
      </c>
      <c r="I4" s="7"/>
    </row>
    <row r="5" spans="1:7" ht="11.25">
      <c r="A5" s="213">
        <v>1998</v>
      </c>
      <c r="B5" s="410">
        <v>22.570278955469742</v>
      </c>
      <c r="C5" s="410">
        <v>17.35842942399611</v>
      </c>
      <c r="D5" s="410">
        <v>28.592260538467766</v>
      </c>
      <c r="E5" s="410">
        <v>20.131781480381303</v>
      </c>
      <c r="F5" s="410">
        <v>11.347249601685075</v>
      </c>
      <c r="G5" s="411">
        <v>3703.1</v>
      </c>
    </row>
    <row r="6" spans="1:7" ht="11.25">
      <c r="A6" s="213">
        <v>1999</v>
      </c>
      <c r="B6" s="410">
        <v>22.199059225999573</v>
      </c>
      <c r="C6" s="410">
        <v>17.171798161214454</v>
      </c>
      <c r="D6" s="410">
        <v>28.88603805858456</v>
      </c>
      <c r="E6" s="410">
        <v>20.467179816121444</v>
      </c>
      <c r="F6" s="410">
        <v>11.275924738079965</v>
      </c>
      <c r="G6" s="411">
        <v>3741.6</v>
      </c>
    </row>
    <row r="7" spans="1:7" ht="11.25">
      <c r="A7" s="213">
        <v>2000</v>
      </c>
      <c r="B7" s="410">
        <v>21.849848264942604</v>
      </c>
      <c r="C7" s="410">
        <v>16.920438052513525</v>
      </c>
      <c r="D7" s="410">
        <v>29.228130360205828</v>
      </c>
      <c r="E7" s="410">
        <v>20.794300039583057</v>
      </c>
      <c r="F7" s="410">
        <v>11.20728328275498</v>
      </c>
      <c r="G7" s="411">
        <v>3789.5</v>
      </c>
    </row>
    <row r="8" spans="1:7" ht="11.25">
      <c r="A8" s="213">
        <v>2001</v>
      </c>
      <c r="B8" s="410">
        <v>21.509149511332918</v>
      </c>
      <c r="C8" s="410">
        <v>16.583489290912873</v>
      </c>
      <c r="D8" s="410">
        <v>29.686525265127884</v>
      </c>
      <c r="E8" s="410">
        <v>21.046475358702434</v>
      </c>
      <c r="F8" s="410">
        <v>11.171761280931587</v>
      </c>
      <c r="G8" s="411">
        <v>3847.2</v>
      </c>
    </row>
    <row r="9" spans="1:7" ht="11.25">
      <c r="A9" s="213">
        <v>2002</v>
      </c>
      <c r="B9" s="410">
        <v>21.122230164403145</v>
      </c>
      <c r="C9" s="410">
        <v>16.37649341366282</v>
      </c>
      <c r="D9" s="410">
        <v>30.131216174818746</v>
      </c>
      <c r="E9" s="410">
        <v>21.23966098233432</v>
      </c>
      <c r="F9" s="410">
        <v>11.130399264780968</v>
      </c>
      <c r="G9" s="411">
        <v>3917.2</v>
      </c>
    </row>
    <row r="10" spans="1:7" ht="11.25">
      <c r="A10" s="213">
        <v>2003</v>
      </c>
      <c r="B10" s="410">
        <v>20.955540476010956</v>
      </c>
      <c r="C10" s="410">
        <v>16</v>
      </c>
      <c r="D10" s="410">
        <v>30.4</v>
      </c>
      <c r="E10" s="410">
        <v>21.488351051798237</v>
      </c>
      <c r="F10" s="410">
        <v>11.128703913141823</v>
      </c>
      <c r="G10" s="411">
        <v>3979.9</v>
      </c>
    </row>
    <row r="11" spans="1:7" ht="11.25">
      <c r="A11" s="213">
        <v>2004</v>
      </c>
      <c r="B11" s="410">
        <v>20.851674167861912</v>
      </c>
      <c r="C11" s="410">
        <v>15.7</v>
      </c>
      <c r="D11" s="410">
        <v>30.7</v>
      </c>
      <c r="E11" s="410">
        <v>21.67268410900638</v>
      </c>
      <c r="F11" s="410">
        <v>11.147930164696572</v>
      </c>
      <c r="G11" s="411">
        <v>4045.2</v>
      </c>
    </row>
    <row r="12" spans="1:7" ht="11.25">
      <c r="A12" s="213">
        <v>2005</v>
      </c>
      <c r="B12" s="410">
        <v>20.6</v>
      </c>
      <c r="C12" s="410">
        <v>15.3</v>
      </c>
      <c r="D12" s="410">
        <v>31.1</v>
      </c>
      <c r="E12" s="410">
        <v>21.80502094076065</v>
      </c>
      <c r="F12" s="410">
        <v>11.1</v>
      </c>
      <c r="G12" s="411">
        <v>4133.8</v>
      </c>
    </row>
    <row r="13" spans="1:8" ht="11.25">
      <c r="A13" s="213">
        <v>2006</v>
      </c>
      <c r="B13" s="410">
        <v>20.4</v>
      </c>
      <c r="C13" s="410">
        <v>15.1</v>
      </c>
      <c r="D13" s="410">
        <v>31.7</v>
      </c>
      <c r="E13" s="410">
        <v>21.8</v>
      </c>
      <c r="F13" s="410">
        <v>10.9</v>
      </c>
      <c r="G13" s="411">
        <v>4232.9</v>
      </c>
      <c r="H13" s="13"/>
    </row>
    <row r="14" spans="1:8" ht="11.25">
      <c r="A14" s="214">
        <v>2007</v>
      </c>
      <c r="B14" s="412">
        <v>20.4</v>
      </c>
      <c r="C14" s="412">
        <v>14.6</v>
      </c>
      <c r="D14" s="412">
        <v>32.3</v>
      </c>
      <c r="E14" s="412">
        <v>21.9</v>
      </c>
      <c r="F14" s="412">
        <v>10.8</v>
      </c>
      <c r="G14" s="413">
        <v>4339</v>
      </c>
      <c r="H14" s="13"/>
    </row>
    <row r="15" ht="11.25">
      <c r="G15" s="4" t="s">
        <v>302</v>
      </c>
    </row>
    <row r="16" ht="11.25">
      <c r="D16" s="252"/>
    </row>
    <row r="17" ht="11.25">
      <c r="A17" s="33" t="s">
        <v>192</v>
      </c>
    </row>
    <row r="18" ht="11.25">
      <c r="A18" s="24"/>
    </row>
    <row r="32" spans="9:15" ht="11.25">
      <c r="I32" s="389"/>
      <c r="J32" s="389"/>
      <c r="K32" s="389"/>
      <c r="L32" s="389"/>
      <c r="M32" s="389"/>
      <c r="N32" s="389"/>
      <c r="O32" s="389"/>
    </row>
    <row r="39" spans="9:15" ht="11.25">
      <c r="I39" s="389"/>
      <c r="J39" s="389"/>
      <c r="K39" s="389"/>
      <c r="L39" s="389"/>
      <c r="M39" s="389"/>
      <c r="N39" s="389"/>
      <c r="O39" s="389"/>
    </row>
    <row r="40" spans="9:15" ht="11.25">
      <c r="I40" s="7"/>
      <c r="J40" s="7"/>
      <c r="K40" s="7"/>
      <c r="L40" s="7"/>
      <c r="M40" s="7"/>
      <c r="N40" s="7"/>
      <c r="O40" s="7"/>
    </row>
    <row r="41" spans="9:15" ht="11.25">
      <c r="I41" s="7"/>
      <c r="J41" s="7"/>
      <c r="K41" s="7"/>
      <c r="L41" s="7"/>
      <c r="M41" s="7"/>
      <c r="N41" s="7"/>
      <c r="O41" s="7"/>
    </row>
    <row r="42" spans="9:15" ht="11.25">
      <c r="I42" s="7"/>
      <c r="J42" s="7"/>
      <c r="K42" s="7"/>
      <c r="L42" s="7"/>
      <c r="M42" s="7"/>
      <c r="N42" s="7"/>
      <c r="O42" s="7"/>
    </row>
    <row r="43" spans="9:15" ht="11.25">
      <c r="I43" s="7"/>
      <c r="J43" s="7"/>
      <c r="K43" s="7"/>
      <c r="L43" s="7"/>
      <c r="M43" s="7"/>
      <c r="N43" s="7"/>
      <c r="O43" s="7"/>
    </row>
    <row r="44" spans="9:15" ht="11.25">
      <c r="I44" s="7"/>
      <c r="J44" s="7"/>
      <c r="K44" s="7"/>
      <c r="L44" s="7"/>
      <c r="M44" s="7"/>
      <c r="N44" s="7"/>
      <c r="O44" s="7"/>
    </row>
  </sheetData>
  <printOptions/>
  <pageMargins left="0.75" right="0.75" top="1" bottom="1" header="0.5" footer="0.5"/>
  <pageSetup horizontalDpi="600" verticalDpi="600" orientation="portrait" paperSize="9" scale="71" r:id="rId1"/>
</worksheet>
</file>

<file path=xl/worksheets/sheet75.xml><?xml version="1.0" encoding="utf-8"?>
<worksheet xmlns="http://schemas.openxmlformats.org/spreadsheetml/2006/main" xmlns:r="http://schemas.openxmlformats.org/officeDocument/2006/relationships">
  <dimension ref="A1:M17"/>
  <sheetViews>
    <sheetView workbookViewId="0" topLeftCell="A1">
      <selection activeCell="A1" sqref="A1"/>
    </sheetView>
  </sheetViews>
  <sheetFormatPr defaultColWidth="9.140625" defaultRowHeight="12.75"/>
  <cols>
    <col min="1" max="1" width="6.7109375" style="217" customWidth="1"/>
    <col min="2" max="6" width="10.140625" style="216" customWidth="1"/>
    <col min="7" max="16384" width="9.140625" style="216" customWidth="1"/>
  </cols>
  <sheetData>
    <row r="1" spans="1:2" ht="11.25">
      <c r="A1" s="361">
        <v>7.2</v>
      </c>
      <c r="B1" s="215" t="s">
        <v>268</v>
      </c>
    </row>
    <row r="2" spans="1:2" ht="11.25">
      <c r="A2" s="675"/>
      <c r="B2" s="316"/>
    </row>
    <row r="3" spans="5:6" ht="11.25">
      <c r="E3" s="218" t="s">
        <v>410</v>
      </c>
      <c r="F3" s="218" t="s">
        <v>411</v>
      </c>
    </row>
    <row r="4" spans="1:13" ht="36" customHeight="1">
      <c r="A4" s="581" t="s">
        <v>550</v>
      </c>
      <c r="B4" s="582" t="s">
        <v>412</v>
      </c>
      <c r="C4" s="582" t="s">
        <v>413</v>
      </c>
      <c r="D4" s="582" t="s">
        <v>414</v>
      </c>
      <c r="E4" s="582" t="s">
        <v>415</v>
      </c>
      <c r="F4" s="582" t="s">
        <v>416</v>
      </c>
      <c r="H4"/>
      <c r="I4"/>
      <c r="J4"/>
      <c r="K4"/>
      <c r="L4"/>
      <c r="M4"/>
    </row>
    <row r="5" spans="1:13" ht="11.25" customHeight="1">
      <c r="A5" s="219">
        <v>1998</v>
      </c>
      <c r="B5" s="809">
        <v>1224.6</v>
      </c>
      <c r="C5" s="419">
        <v>264.9</v>
      </c>
      <c r="D5" s="419">
        <v>297.1</v>
      </c>
      <c r="E5" s="419">
        <v>662.7</v>
      </c>
      <c r="F5" s="464">
        <v>3.02</v>
      </c>
      <c r="H5"/>
      <c r="I5"/>
      <c r="J5"/>
      <c r="K5"/>
      <c r="L5"/>
      <c r="M5"/>
    </row>
    <row r="6" spans="1:13" ht="11.25" customHeight="1">
      <c r="A6" s="219">
        <v>1999</v>
      </c>
      <c r="B6" s="809">
        <v>1253.9</v>
      </c>
      <c r="C6" s="419">
        <v>276.8</v>
      </c>
      <c r="D6" s="419">
        <v>304.1</v>
      </c>
      <c r="E6" s="419">
        <v>672.9</v>
      </c>
      <c r="F6" s="464">
        <v>2.98</v>
      </c>
      <c r="H6"/>
      <c r="I6"/>
      <c r="J6"/>
      <c r="K6"/>
      <c r="L6"/>
      <c r="M6"/>
    </row>
    <row r="7" spans="1:13" ht="11.25" customHeight="1">
      <c r="A7" s="219">
        <v>2000</v>
      </c>
      <c r="B7" s="809">
        <v>1283.6</v>
      </c>
      <c r="C7" s="419">
        <v>292.8</v>
      </c>
      <c r="D7" s="419">
        <v>311.4</v>
      </c>
      <c r="E7" s="419">
        <v>679.4</v>
      </c>
      <c r="F7" s="464">
        <v>2.95</v>
      </c>
      <c r="H7"/>
      <c r="I7"/>
      <c r="J7"/>
      <c r="K7"/>
      <c r="L7"/>
      <c r="M7"/>
    </row>
    <row r="8" spans="1:13" ht="11.25" customHeight="1">
      <c r="A8" s="219">
        <v>2001</v>
      </c>
      <c r="B8" s="809">
        <v>1302.5</v>
      </c>
      <c r="C8" s="419">
        <v>283.4</v>
      </c>
      <c r="D8" s="419">
        <v>331.5</v>
      </c>
      <c r="E8" s="419">
        <v>687.6</v>
      </c>
      <c r="F8" s="464">
        <v>2.95</v>
      </c>
      <c r="H8"/>
      <c r="I8"/>
      <c r="J8"/>
      <c r="K8"/>
      <c r="L8"/>
      <c r="M8"/>
    </row>
    <row r="9" spans="1:13" ht="11.25" customHeight="1">
      <c r="A9" s="219">
        <v>2002</v>
      </c>
      <c r="B9" s="810">
        <v>1347.6</v>
      </c>
      <c r="C9" s="807">
        <v>297.4</v>
      </c>
      <c r="D9" s="807">
        <v>348</v>
      </c>
      <c r="E9" s="807">
        <v>702.2</v>
      </c>
      <c r="F9" s="808">
        <v>2.91</v>
      </c>
      <c r="H9"/>
      <c r="I9"/>
      <c r="J9"/>
      <c r="K9"/>
      <c r="L9"/>
      <c r="M9"/>
    </row>
    <row r="10" spans="1:13" ht="11.25" customHeight="1">
      <c r="A10" s="219">
        <v>2003</v>
      </c>
      <c r="B10" s="810">
        <v>1381.8</v>
      </c>
      <c r="C10" s="807">
        <v>305.8</v>
      </c>
      <c r="D10" s="807">
        <v>373.2</v>
      </c>
      <c r="E10" s="807">
        <v>702.7</v>
      </c>
      <c r="F10" s="808">
        <v>2.88</v>
      </c>
      <c r="H10"/>
      <c r="I10"/>
      <c r="J10"/>
      <c r="K10"/>
      <c r="L10"/>
      <c r="M10"/>
    </row>
    <row r="11" spans="1:13" ht="11.25" customHeight="1">
      <c r="A11" s="220">
        <v>2004</v>
      </c>
      <c r="B11" s="811">
        <v>1403.7</v>
      </c>
      <c r="C11" s="691">
        <v>298.3</v>
      </c>
      <c r="D11" s="691">
        <v>389.2</v>
      </c>
      <c r="E11" s="691">
        <v>716.1</v>
      </c>
      <c r="F11" s="692">
        <v>2.88</v>
      </c>
      <c r="H11"/>
      <c r="I11"/>
      <c r="J11"/>
      <c r="K11"/>
      <c r="L11"/>
      <c r="M11"/>
    </row>
    <row r="12" spans="1:6" ht="11.25" customHeight="1">
      <c r="A12" s="16">
        <v>2005</v>
      </c>
      <c r="B12" s="811">
        <v>1452.2</v>
      </c>
      <c r="C12" s="399">
        <v>315.639</v>
      </c>
      <c r="D12" s="399">
        <v>401.8</v>
      </c>
      <c r="E12" s="399">
        <v>734.7</v>
      </c>
      <c r="F12" s="817">
        <v>2.85</v>
      </c>
    </row>
    <row r="13" spans="1:13" ht="11.25" customHeight="1">
      <c r="A13" s="220">
        <v>2006</v>
      </c>
      <c r="B13" s="811">
        <v>1497.32</v>
      </c>
      <c r="C13" s="691">
        <v>321.6</v>
      </c>
      <c r="D13" s="691">
        <v>415.4</v>
      </c>
      <c r="E13" s="691">
        <v>760.3</v>
      </c>
      <c r="F13" s="692">
        <v>2.83</v>
      </c>
      <c r="G13" s="501"/>
      <c r="H13"/>
      <c r="I13"/>
      <c r="J13"/>
      <c r="K13"/>
      <c r="L13"/>
      <c r="M13"/>
    </row>
    <row r="14" spans="1:13" ht="11.25" customHeight="1">
      <c r="A14" s="307">
        <v>2007</v>
      </c>
      <c r="B14" s="812">
        <v>1541.1</v>
      </c>
      <c r="C14" s="535">
        <v>327</v>
      </c>
      <c r="D14" s="535">
        <v>437.3</v>
      </c>
      <c r="E14" s="535">
        <v>776.9</v>
      </c>
      <c r="F14" s="536">
        <v>2.82</v>
      </c>
      <c r="G14" s="501"/>
      <c r="H14"/>
      <c r="I14"/>
      <c r="J14"/>
      <c r="K14"/>
      <c r="L14"/>
      <c r="M14"/>
    </row>
    <row r="15" spans="1:13" ht="11.25" customHeight="1">
      <c r="A15" s="225"/>
      <c r="B15" s="226"/>
      <c r="C15" s="226"/>
      <c r="D15" s="226"/>
      <c r="E15" s="226"/>
      <c r="F15" s="306" t="s">
        <v>712</v>
      </c>
      <c r="H15"/>
      <c r="I15"/>
      <c r="J15"/>
      <c r="K15"/>
      <c r="L15"/>
      <c r="M15"/>
    </row>
    <row r="16" ht="13.5" customHeight="1"/>
    <row r="17" spans="1:5" ht="11.25">
      <c r="A17" s="221" t="s">
        <v>252</v>
      </c>
      <c r="E17" s="252"/>
    </row>
    <row r="20" ht="17.25" customHeight="1"/>
  </sheetData>
  <printOptions/>
  <pageMargins left="0.75" right="0.75" top="1" bottom="1" header="0.5" footer="0.5"/>
  <pageSetup horizontalDpi="600" verticalDpi="600" orientation="portrait" paperSize="9" scale="72" r:id="rId1"/>
</worksheet>
</file>

<file path=xl/worksheets/sheet7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9.140625" defaultRowHeight="12.75"/>
  <cols>
    <col min="1" max="2" width="9.140625" style="2" customWidth="1"/>
    <col min="3" max="3" width="9.140625" style="7" customWidth="1"/>
    <col min="4" max="8" width="9.140625" style="2" customWidth="1"/>
    <col min="9" max="15" width="9.140625" style="31" customWidth="1"/>
    <col min="16" max="16384" width="9.140625" style="2" customWidth="1"/>
  </cols>
  <sheetData>
    <row r="1" spans="1:4" ht="18" customHeight="1">
      <c r="A1" s="100">
        <v>7.3</v>
      </c>
      <c r="B1" s="1" t="s">
        <v>199</v>
      </c>
      <c r="D1" s="319"/>
    </row>
    <row r="2" ht="11.25">
      <c r="A2" s="24"/>
    </row>
    <row r="12" ht="11.25">
      <c r="F12" s="24"/>
    </row>
    <row r="13" ht="11.25">
      <c r="F13" s="24"/>
    </row>
    <row r="14" ht="14.25" customHeight="1"/>
    <row r="15" spans="6:10" ht="11.25">
      <c r="F15" s="252"/>
      <c r="J15" s="127"/>
    </row>
    <row r="16" ht="11.25">
      <c r="J16" s="127"/>
    </row>
    <row r="17" spans="6:10" ht="11.25">
      <c r="F17" s="252"/>
      <c r="J17" s="127"/>
    </row>
    <row r="18" ht="11.25">
      <c r="J18" s="127"/>
    </row>
    <row r="19" ht="11.25">
      <c r="J19" s="127"/>
    </row>
    <row r="20" ht="11.25">
      <c r="J20" s="127"/>
    </row>
    <row r="21" ht="11.25">
      <c r="J21" s="127"/>
    </row>
    <row r="22" ht="11.25">
      <c r="J22" s="127"/>
    </row>
    <row r="23" ht="11.25">
      <c r="J23" s="127"/>
    </row>
    <row r="24" ht="11.25">
      <c r="J24" s="127"/>
    </row>
    <row r="25" ht="11.25">
      <c r="J25" s="127"/>
    </row>
    <row r="26" ht="11.25">
      <c r="J26" s="127"/>
    </row>
    <row r="27" ht="11.25">
      <c r="J27" s="127"/>
    </row>
    <row r="28" ht="11.25">
      <c r="J28" s="127"/>
    </row>
    <row r="29" ht="11.25">
      <c r="J29" s="127"/>
    </row>
    <row r="30" ht="11.25">
      <c r="J30" s="127"/>
    </row>
    <row r="31" ht="11.25">
      <c r="J31" s="127"/>
    </row>
    <row r="32" ht="11.25">
      <c r="J32" s="127"/>
    </row>
    <row r="33" ht="11.25">
      <c r="J33" s="127"/>
    </row>
    <row r="34" ht="11.25">
      <c r="J34" s="127"/>
    </row>
    <row r="35" ht="11.25">
      <c r="J35" s="127"/>
    </row>
    <row r="36" spans="5:10" ht="11.25">
      <c r="E36" s="189"/>
      <c r="J36" s="127"/>
    </row>
    <row r="37" spans="5:10" ht="11.25">
      <c r="E37" s="189"/>
      <c r="J37" s="127"/>
    </row>
    <row r="38" spans="5:10" ht="11.25">
      <c r="E38" s="189"/>
      <c r="J38" s="127"/>
    </row>
    <row r="39" spans="5:10" ht="11.25">
      <c r="E39" s="189"/>
      <c r="J39" s="127"/>
    </row>
    <row r="40" ht="11.25">
      <c r="J40" s="127"/>
    </row>
    <row r="41" spans="1:10" s="31" customFormat="1" ht="11.25">
      <c r="A41" s="36"/>
      <c r="F41" s="742" t="s">
        <v>520</v>
      </c>
      <c r="J41" s="127"/>
    </row>
    <row r="42" spans="1:10" s="25" customFormat="1" ht="11.25">
      <c r="A42" s="734" t="s">
        <v>202</v>
      </c>
      <c r="J42" s="741"/>
    </row>
    <row r="43" spans="2:15" ht="11.25">
      <c r="B43" s="7" t="s">
        <v>675</v>
      </c>
      <c r="C43" s="7" t="s">
        <v>198</v>
      </c>
      <c r="G43" s="31"/>
      <c r="H43" s="31"/>
      <c r="L43" s="2"/>
      <c r="M43" s="2"/>
      <c r="N43" s="2"/>
      <c r="O43" s="2"/>
    </row>
    <row r="44" spans="2:15" ht="11.25">
      <c r="B44" s="87" t="s">
        <v>628</v>
      </c>
      <c r="C44" s="87">
        <v>18.04889526683639</v>
      </c>
      <c r="G44" s="31"/>
      <c r="H44" s="31"/>
      <c r="L44" s="2"/>
      <c r="M44" s="2"/>
      <c r="N44" s="2"/>
      <c r="O44" s="2"/>
    </row>
    <row r="45" spans="2:15" ht="11.25">
      <c r="B45" s="87" t="s">
        <v>534</v>
      </c>
      <c r="C45" s="87">
        <v>16.864596668532656</v>
      </c>
      <c r="G45" s="31"/>
      <c r="H45" s="31"/>
      <c r="L45" s="2"/>
      <c r="M45" s="2"/>
      <c r="N45" s="2"/>
      <c r="O45" s="2"/>
    </row>
    <row r="46" spans="2:15" ht="11.25">
      <c r="B46" s="87" t="s">
        <v>481</v>
      </c>
      <c r="C46" s="87">
        <v>14.234616768621805</v>
      </c>
      <c r="G46" s="31"/>
      <c r="H46" s="31"/>
      <c r="L46" s="2"/>
      <c r="M46" s="2"/>
      <c r="N46" s="2"/>
      <c r="O46" s="2"/>
    </row>
    <row r="47" spans="2:15" ht="11.25">
      <c r="B47" s="87" t="s">
        <v>428</v>
      </c>
      <c r="C47" s="87">
        <v>12.521538660748046</v>
      </c>
      <c r="G47" s="31"/>
      <c r="H47" s="31"/>
      <c r="L47" s="2"/>
      <c r="M47" s="2"/>
      <c r="N47" s="2"/>
      <c r="O47" s="2"/>
    </row>
    <row r="48" spans="2:15" ht="11.25">
      <c r="B48" s="87" t="s">
        <v>545</v>
      </c>
      <c r="C48" s="87">
        <v>9.052353472849891</v>
      </c>
      <c r="G48" s="31"/>
      <c r="H48" s="31"/>
      <c r="L48" s="2"/>
      <c r="M48" s="2"/>
      <c r="N48" s="2"/>
      <c r="O48" s="2"/>
    </row>
    <row r="49" spans="2:15" ht="11.25">
      <c r="B49" s="87" t="s">
        <v>429</v>
      </c>
      <c r="C49" s="87">
        <v>6.1375787913904585</v>
      </c>
      <c r="G49" s="31"/>
      <c r="H49" s="31"/>
      <c r="L49" s="2"/>
      <c r="M49" s="2"/>
      <c r="N49" s="2"/>
      <c r="O49" s="2"/>
    </row>
    <row r="50" spans="2:15" ht="11.25">
      <c r="B50" s="87" t="s">
        <v>530</v>
      </c>
      <c r="C50" s="87">
        <v>5.227607886867089</v>
      </c>
      <c r="G50" s="31"/>
      <c r="H50" s="31"/>
      <c r="L50" s="2"/>
      <c r="M50" s="2"/>
      <c r="N50" s="2"/>
      <c r="O50" s="2"/>
    </row>
    <row r="51" spans="2:15" ht="11.25">
      <c r="B51" s="87" t="s">
        <v>437</v>
      </c>
      <c r="C51" s="87">
        <v>5.080487980200817</v>
      </c>
      <c r="G51" s="31"/>
      <c r="H51" s="31"/>
      <c r="L51" s="2"/>
      <c r="M51" s="2"/>
      <c r="N51" s="2"/>
      <c r="O51" s="2"/>
    </row>
    <row r="52" spans="2:15" ht="11.25">
      <c r="B52" s="87" t="s">
        <v>533</v>
      </c>
      <c r="C52" s="87">
        <v>4.487546144089065</v>
      </c>
      <c r="G52" s="31"/>
      <c r="H52" s="31"/>
      <c r="L52" s="2"/>
      <c r="M52" s="2"/>
      <c r="N52" s="2"/>
      <c r="O52" s="2"/>
    </row>
    <row r="53" spans="2:15" ht="11.25">
      <c r="B53" s="87" t="s">
        <v>529</v>
      </c>
      <c r="C53" s="87">
        <v>4.192823924169921</v>
      </c>
      <c r="G53" s="31"/>
      <c r="H53" s="31"/>
      <c r="L53" s="2"/>
      <c r="M53" s="2"/>
      <c r="N53" s="2"/>
      <c r="O53" s="2"/>
    </row>
    <row r="54" spans="2:15" ht="11.25">
      <c r="B54" s="87" t="s">
        <v>424</v>
      </c>
      <c r="C54" s="87">
        <v>4.073734447985719</v>
      </c>
      <c r="G54" s="31"/>
      <c r="H54" s="31"/>
      <c r="L54" s="2"/>
      <c r="M54" s="2"/>
      <c r="N54" s="2"/>
      <c r="O54" s="2"/>
    </row>
    <row r="55" spans="2:15" ht="11.25">
      <c r="B55" s="87" t="s">
        <v>427</v>
      </c>
      <c r="C55" s="87">
        <v>3.9749181197077723</v>
      </c>
      <c r="G55" s="31"/>
      <c r="H55" s="31"/>
      <c r="L55" s="2"/>
      <c r="M55" s="2"/>
      <c r="N55" s="2"/>
      <c r="O55" s="2"/>
    </row>
    <row r="56" spans="2:15" ht="11.25">
      <c r="B56" s="87" t="s">
        <v>430</v>
      </c>
      <c r="C56" s="87">
        <v>3.96460469941433</v>
      </c>
      <c r="G56" s="31"/>
      <c r="H56" s="31"/>
      <c r="L56" s="2"/>
      <c r="M56" s="2"/>
      <c r="N56" s="2"/>
      <c r="O56" s="2"/>
    </row>
    <row r="57" spans="2:15" ht="11.25">
      <c r="B57" s="87" t="s">
        <v>30</v>
      </c>
      <c r="C57" s="87">
        <v>3.45</v>
      </c>
      <c r="G57" s="31"/>
      <c r="H57" s="31"/>
      <c r="L57" s="2"/>
      <c r="M57" s="2"/>
      <c r="N57" s="2"/>
      <c r="O57" s="2"/>
    </row>
    <row r="58" spans="2:15" ht="11.25">
      <c r="B58" s="87" t="s">
        <v>425</v>
      </c>
      <c r="C58" s="87">
        <v>3.2598873087460936</v>
      </c>
      <c r="G58" s="31"/>
      <c r="H58" s="31"/>
      <c r="L58" s="2"/>
      <c r="M58" s="2"/>
      <c r="N58" s="2"/>
      <c r="O58" s="2"/>
    </row>
    <row r="59" spans="2:15" ht="11.25">
      <c r="B59" s="87" t="s">
        <v>532</v>
      </c>
      <c r="C59" s="87">
        <v>3.03870236177312</v>
      </c>
      <c r="G59" s="31"/>
      <c r="H59" s="31"/>
      <c r="L59" s="2"/>
      <c r="M59" s="2"/>
      <c r="N59" s="2"/>
      <c r="O59" s="2"/>
    </row>
    <row r="60" spans="2:15" ht="11.25">
      <c r="B60" s="87" t="s">
        <v>531</v>
      </c>
      <c r="C60" s="87">
        <v>2.8181212395174113</v>
      </c>
      <c r="G60" s="31"/>
      <c r="H60" s="31"/>
      <c r="L60" s="2"/>
      <c r="M60" s="2"/>
      <c r="N60" s="2"/>
      <c r="O60" s="2"/>
    </row>
    <row r="61" spans="2:15" ht="11.25">
      <c r="B61" s="87" t="s">
        <v>547</v>
      </c>
      <c r="C61" s="87">
        <v>1.177057346568099</v>
      </c>
      <c r="G61" s="31"/>
      <c r="H61" s="31"/>
      <c r="L61" s="2"/>
      <c r="M61" s="2"/>
      <c r="N61" s="2"/>
      <c r="O61" s="2"/>
    </row>
    <row r="62" spans="2:15" ht="11.25">
      <c r="B62" s="87" t="s">
        <v>459</v>
      </c>
      <c r="C62" s="87">
        <v>0.36914524945702565</v>
      </c>
      <c r="G62" s="31"/>
      <c r="H62" s="31"/>
      <c r="L62" s="2"/>
      <c r="M62" s="2"/>
      <c r="N62" s="2"/>
      <c r="O62" s="2"/>
    </row>
    <row r="63" spans="2:15" ht="11.25">
      <c r="B63" s="87" t="s">
        <v>454</v>
      </c>
      <c r="C63" s="87">
        <v>0.2733814073128271</v>
      </c>
      <c r="G63" s="31"/>
      <c r="H63" s="31"/>
      <c r="L63" s="2"/>
      <c r="M63" s="2"/>
      <c r="N63" s="2"/>
      <c r="O63" s="2"/>
    </row>
    <row r="64" spans="2:15" ht="11.25">
      <c r="B64" s="87" t="s">
        <v>540</v>
      </c>
      <c r="C64" s="87">
        <v>-0.2128985190515947</v>
      </c>
      <c r="G64" s="31"/>
      <c r="H64" s="31"/>
      <c r="L64" s="2"/>
      <c r="M64" s="2"/>
      <c r="N64" s="2"/>
      <c r="O64" s="2"/>
    </row>
    <row r="65" spans="2:15" ht="11.25">
      <c r="B65" s="87" t="s">
        <v>546</v>
      </c>
      <c r="C65" s="87">
        <v>-1.3298932815650246</v>
      </c>
      <c r="G65" s="31"/>
      <c r="H65" s="31"/>
      <c r="L65" s="2"/>
      <c r="M65" s="2"/>
      <c r="N65" s="2"/>
      <c r="O65" s="2"/>
    </row>
    <row r="66" spans="2:15" ht="11.25">
      <c r="B66" s="87" t="s">
        <v>542</v>
      </c>
      <c r="C66" s="87">
        <v>-2.2821411815482144</v>
      </c>
      <c r="G66" s="31"/>
      <c r="H66" s="31"/>
      <c r="L66" s="2"/>
      <c r="M66" s="2"/>
      <c r="N66" s="2"/>
      <c r="O66" s="2"/>
    </row>
    <row r="67" spans="2:15" ht="11.25">
      <c r="B67" s="87" t="s">
        <v>453</v>
      </c>
      <c r="C67" s="87">
        <v>-4.5</v>
      </c>
      <c r="G67" s="31"/>
      <c r="H67" s="31"/>
      <c r="L67" s="2"/>
      <c r="M67" s="2"/>
      <c r="N67" s="2"/>
      <c r="O67" s="2"/>
    </row>
    <row r="68" spans="2:15" ht="11.25">
      <c r="B68" s="87" t="s">
        <v>541</v>
      </c>
      <c r="C68" s="87">
        <v>-4.522559096896435</v>
      </c>
      <c r="G68" s="31"/>
      <c r="H68" s="31"/>
      <c r="L68" s="2"/>
      <c r="M68" s="2"/>
      <c r="N68" s="2"/>
      <c r="O68" s="2"/>
    </row>
    <row r="69" spans="2:15" ht="11.25">
      <c r="B69" s="87" t="s">
        <v>543</v>
      </c>
      <c r="C69" s="87">
        <v>-5.661462207634141</v>
      </c>
      <c r="G69" s="31"/>
      <c r="H69" s="31"/>
      <c r="L69" s="2"/>
      <c r="M69" s="2"/>
      <c r="N69" s="2"/>
      <c r="O69" s="2"/>
    </row>
    <row r="70" spans="2:15" ht="11.25">
      <c r="B70" s="87" t="s">
        <v>544</v>
      </c>
      <c r="C70" s="87">
        <v>-6.691733690210527</v>
      </c>
      <c r="G70" s="31"/>
      <c r="H70" s="31"/>
      <c r="L70" s="2"/>
      <c r="M70" s="2"/>
      <c r="N70" s="2"/>
      <c r="O70" s="2"/>
    </row>
    <row r="71" spans="2:15" ht="11.25">
      <c r="B71" s="87" t="s">
        <v>452</v>
      </c>
      <c r="C71" s="87">
        <v>-7.932515007907985</v>
      </c>
      <c r="G71" s="31"/>
      <c r="H71" s="31"/>
      <c r="L71" s="2"/>
      <c r="M71" s="2"/>
      <c r="N71" s="2"/>
      <c r="O71" s="2"/>
    </row>
    <row r="72" spans="2:15" ht="11.25">
      <c r="B72" s="87"/>
      <c r="C72" s="87"/>
      <c r="G72" s="31"/>
      <c r="H72" s="31"/>
      <c r="L72" s="2"/>
      <c r="M72" s="2"/>
      <c r="N72" s="2"/>
      <c r="O72" s="2"/>
    </row>
    <row r="73" spans="2:15" ht="11.25">
      <c r="B73" s="87" t="s">
        <v>31</v>
      </c>
      <c r="C73" s="87">
        <v>15.654668141017561</v>
      </c>
      <c r="G73" s="31"/>
      <c r="H73" s="31"/>
      <c r="L73" s="2"/>
      <c r="M73" s="2"/>
      <c r="N73" s="2"/>
      <c r="O73" s="2"/>
    </row>
    <row r="74" spans="2:15" ht="11.25">
      <c r="B74" s="87" t="s">
        <v>451</v>
      </c>
      <c r="C74" s="87">
        <v>6.565872487942534</v>
      </c>
      <c r="G74" s="31"/>
      <c r="H74" s="31"/>
      <c r="L74" s="2"/>
      <c r="M74" s="2"/>
      <c r="N74" s="2"/>
      <c r="O74" s="2"/>
    </row>
    <row r="75" spans="2:3" s="31" customFormat="1" ht="11.25">
      <c r="B75" s="87" t="s">
        <v>461</v>
      </c>
      <c r="C75" s="87">
        <v>6.035476871204994</v>
      </c>
    </row>
    <row r="76" spans="2:15" ht="11.25">
      <c r="B76" s="87" t="s">
        <v>42</v>
      </c>
      <c r="C76" s="87">
        <v>2.5380662228243676</v>
      </c>
      <c r="G76" s="31"/>
      <c r="H76" s="31"/>
      <c r="L76" s="2"/>
      <c r="M76" s="2"/>
      <c r="N76" s="2"/>
      <c r="O76" s="2"/>
    </row>
    <row r="77" spans="2:15" ht="11.25">
      <c r="B77" s="87" t="s">
        <v>33</v>
      </c>
      <c r="C77" s="87">
        <v>-2.8701311368856333</v>
      </c>
      <c r="G77" s="31"/>
      <c r="H77" s="31"/>
      <c r="L77" s="2"/>
      <c r="M77" s="2"/>
      <c r="N77" s="2"/>
      <c r="O77" s="2"/>
    </row>
    <row r="78" s="25" customFormat="1" ht="11.25">
      <c r="C78" s="741"/>
    </row>
  </sheetData>
  <printOptions/>
  <pageMargins left="0.75" right="0.75" top="1" bottom="1" header="0.5" footer="0.5"/>
  <pageSetup horizontalDpi="600" verticalDpi="600" orientation="portrait" paperSize="9" scale="96" r:id="rId2"/>
  <drawing r:id="rId1"/>
</worksheet>
</file>

<file path=xl/worksheets/sheet77.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 width="6.57421875" style="0" customWidth="1"/>
    <col min="2" max="2" width="9.421875" style="0" customWidth="1"/>
    <col min="3" max="6" width="9.57421875" style="0" customWidth="1"/>
  </cols>
  <sheetData>
    <row r="1" spans="1:5" ht="12.75">
      <c r="A1" s="100">
        <v>7.4</v>
      </c>
      <c r="B1" s="1" t="s">
        <v>200</v>
      </c>
      <c r="C1" s="2"/>
      <c r="D1" s="2"/>
      <c r="E1" s="2"/>
    </row>
    <row r="2" spans="1:5" ht="12.75">
      <c r="A2" s="24"/>
      <c r="B2" s="2"/>
      <c r="C2" s="2"/>
      <c r="D2" s="2"/>
      <c r="E2" s="2"/>
    </row>
    <row r="3" spans="1:6" ht="11.25" customHeight="1">
      <c r="A3" s="860"/>
      <c r="B3" s="826"/>
      <c r="C3" s="826"/>
      <c r="D3" s="826"/>
      <c r="E3" s="502"/>
      <c r="F3" s="438" t="s">
        <v>372</v>
      </c>
    </row>
    <row r="4" spans="1:6" ht="21.75" customHeight="1">
      <c r="A4" s="182" t="s">
        <v>550</v>
      </c>
      <c r="B4" s="200" t="s">
        <v>496</v>
      </c>
      <c r="C4" s="200" t="s">
        <v>495</v>
      </c>
      <c r="D4" s="200" t="s">
        <v>494</v>
      </c>
      <c r="E4" s="200" t="s">
        <v>630</v>
      </c>
      <c r="F4" s="200" t="s">
        <v>707</v>
      </c>
    </row>
    <row r="5" spans="1:6" ht="12.75">
      <c r="A5" s="202">
        <v>1998</v>
      </c>
      <c r="B5" s="416">
        <v>46</v>
      </c>
      <c r="C5" s="415">
        <v>28.6</v>
      </c>
      <c r="D5" s="416">
        <v>17.4</v>
      </c>
      <c r="E5" s="410">
        <v>21.5</v>
      </c>
      <c r="F5" s="406">
        <v>38.8</v>
      </c>
    </row>
    <row r="6" spans="1:6" ht="12.75">
      <c r="A6" s="202">
        <v>1999</v>
      </c>
      <c r="B6" s="416">
        <v>48.9</v>
      </c>
      <c r="C6" s="415">
        <v>31.5</v>
      </c>
      <c r="D6" s="416">
        <v>17.3</v>
      </c>
      <c r="E6" s="410">
        <v>21.2</v>
      </c>
      <c r="F6" s="406">
        <f aca="true" t="shared" si="0" ref="F6:F13">D6+E6</f>
        <v>38.5</v>
      </c>
    </row>
    <row r="7" spans="1:6" ht="12.75">
      <c r="A7" s="202">
        <v>2000</v>
      </c>
      <c r="B7" s="416">
        <v>52.6</v>
      </c>
      <c r="C7" s="415">
        <v>26.6</v>
      </c>
      <c r="D7" s="416">
        <v>26</v>
      </c>
      <c r="E7" s="410">
        <v>21.8</v>
      </c>
      <c r="F7" s="406">
        <v>47.9</v>
      </c>
    </row>
    <row r="8" spans="1:6" ht="12.75">
      <c r="A8" s="202">
        <v>2001</v>
      </c>
      <c r="B8" s="416">
        <v>59</v>
      </c>
      <c r="C8" s="415">
        <v>26.2</v>
      </c>
      <c r="D8" s="416">
        <v>32.8</v>
      </c>
      <c r="E8" s="410">
        <v>24.8</v>
      </c>
      <c r="F8" s="406">
        <v>57.7</v>
      </c>
    </row>
    <row r="9" spans="1:6" ht="12.75">
      <c r="A9" s="202">
        <v>2002</v>
      </c>
      <c r="B9" s="416">
        <v>66.9</v>
      </c>
      <c r="C9" s="415">
        <v>25.6</v>
      </c>
      <c r="D9" s="416">
        <v>41.3</v>
      </c>
      <c r="E9" s="410">
        <v>28.8</v>
      </c>
      <c r="F9" s="406">
        <v>70</v>
      </c>
    </row>
    <row r="10" spans="1:6" ht="12.75">
      <c r="A10" s="202">
        <v>2003</v>
      </c>
      <c r="B10" s="416">
        <v>60</v>
      </c>
      <c r="C10" s="415">
        <v>29.3</v>
      </c>
      <c r="D10" s="416">
        <v>30.7</v>
      </c>
      <c r="E10" s="410">
        <v>31.9</v>
      </c>
      <c r="F10" s="406">
        <f t="shared" si="0"/>
        <v>62.599999999999994</v>
      </c>
    </row>
    <row r="11" spans="1:6" ht="12.75">
      <c r="A11" s="202">
        <v>2004</v>
      </c>
      <c r="B11" s="416">
        <v>58.5</v>
      </c>
      <c r="C11" s="415">
        <v>26.5</v>
      </c>
      <c r="D11" s="416">
        <v>32</v>
      </c>
      <c r="E11" s="410">
        <v>33.3</v>
      </c>
      <c r="F11" s="406">
        <f t="shared" si="0"/>
        <v>65.3</v>
      </c>
    </row>
    <row r="12" spans="1:6" ht="12.75">
      <c r="A12" s="213">
        <v>2005</v>
      </c>
      <c r="B12" s="416">
        <v>84.6</v>
      </c>
      <c r="C12" s="416">
        <v>29.4</v>
      </c>
      <c r="D12" s="416">
        <v>55.1</v>
      </c>
      <c r="E12" s="410">
        <v>33.5</v>
      </c>
      <c r="F12" s="410">
        <v>88.6</v>
      </c>
    </row>
    <row r="13" spans="1:6" ht="12.75">
      <c r="A13" s="213">
        <v>2006</v>
      </c>
      <c r="B13" s="416">
        <v>107.8</v>
      </c>
      <c r="C13" s="416">
        <v>36</v>
      </c>
      <c r="D13" s="416">
        <v>71.8</v>
      </c>
      <c r="E13" s="410">
        <v>34.2</v>
      </c>
      <c r="F13" s="410">
        <f t="shared" si="0"/>
        <v>106</v>
      </c>
    </row>
    <row r="14" spans="1:6" ht="12.75">
      <c r="A14" s="214">
        <v>2007</v>
      </c>
      <c r="B14" s="417">
        <v>109.5</v>
      </c>
      <c r="C14" s="417">
        <v>42.2</v>
      </c>
      <c r="D14" s="417">
        <v>67.3</v>
      </c>
      <c r="E14" s="412">
        <v>34.8</v>
      </c>
      <c r="F14" s="412">
        <v>106.1</v>
      </c>
    </row>
    <row r="15" ht="12.75">
      <c r="F15" s="4" t="s">
        <v>288</v>
      </c>
    </row>
    <row r="17" ht="12.75">
      <c r="A17" s="33"/>
    </row>
  </sheetData>
  <mergeCells count="1">
    <mergeCell ref="A3:D3"/>
  </mergeCells>
  <printOptions/>
  <pageMargins left="0.75" right="0.75" top="1" bottom="1" header="0.5" footer="0.5"/>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dimension ref="A1:Q44"/>
  <sheetViews>
    <sheetView workbookViewId="0" topLeftCell="A1">
      <selection activeCell="A1" sqref="A1"/>
    </sheetView>
  </sheetViews>
  <sheetFormatPr defaultColWidth="9.140625" defaultRowHeight="12.75"/>
  <cols>
    <col min="1" max="2" width="9.140625" style="2" customWidth="1"/>
    <col min="3" max="3" width="11.7109375" style="2" customWidth="1"/>
    <col min="4" max="4" width="9.140625" style="2" customWidth="1"/>
    <col min="5" max="6" width="11.140625" style="2" customWidth="1"/>
    <col min="7" max="7" width="10.28125" style="2" customWidth="1"/>
    <col min="8" max="8" width="5.421875" style="2" customWidth="1"/>
    <col min="9" max="11" width="12.28125" style="2" customWidth="1"/>
    <col min="12" max="12" width="14.7109375" style="2" customWidth="1"/>
    <col min="13" max="17" width="5.421875" style="2" customWidth="1"/>
    <col min="18" max="16384" width="9.140625" style="2" customWidth="1"/>
  </cols>
  <sheetData>
    <row r="1" spans="1:2" ht="11.25">
      <c r="A1" s="100">
        <v>7.5</v>
      </c>
      <c r="B1" s="1" t="s">
        <v>304</v>
      </c>
    </row>
    <row r="2" spans="1:2" ht="11.25">
      <c r="A2" s="317"/>
      <c r="B2" s="1"/>
    </row>
    <row r="3" spans="1:5" ht="11.25">
      <c r="A3" s="1"/>
      <c r="E3" s="252"/>
    </row>
    <row r="4" ht="11.25">
      <c r="A4" s="1"/>
    </row>
    <row r="5" ht="11.25">
      <c r="A5" s="1"/>
    </row>
    <row r="6" spans="1:9" ht="11.25" customHeight="1">
      <c r="A6" s="1"/>
      <c r="I6" s="252"/>
    </row>
    <row r="7" ht="11.25">
      <c r="A7" s="1"/>
    </row>
    <row r="8" ht="11.25">
      <c r="A8" s="1"/>
    </row>
    <row r="9" ht="11.25">
      <c r="A9" s="1"/>
    </row>
    <row r="10" spans="1:9" ht="11.25">
      <c r="A10" s="1"/>
      <c r="I10" s="24"/>
    </row>
    <row r="11" spans="1:12" ht="11.25">
      <c r="A11" s="1"/>
      <c r="I11" s="31"/>
      <c r="J11" s="31"/>
      <c r="K11" s="31"/>
      <c r="L11" s="31"/>
    </row>
    <row r="12" ht="11.25" customHeight="1">
      <c r="A12" s="1"/>
    </row>
    <row r="13" spans="1:12" ht="11.25" customHeight="1">
      <c r="A13" s="1"/>
      <c r="I13" s="23"/>
      <c r="J13" s="23"/>
      <c r="K13" s="23"/>
      <c r="L13" s="23"/>
    </row>
    <row r="14" spans="1:12" ht="11.25">
      <c r="A14" s="1"/>
      <c r="I14" s="23"/>
      <c r="J14" s="23"/>
      <c r="K14" s="23"/>
      <c r="L14" s="23"/>
    </row>
    <row r="15" ht="11.25">
      <c r="A15" s="1"/>
    </row>
    <row r="16" ht="11.25">
      <c r="A16" s="1"/>
    </row>
    <row r="17" ht="11.25">
      <c r="A17" s="1"/>
    </row>
    <row r="18" spans="1:8" ht="11.25">
      <c r="A18" s="1"/>
      <c r="H18" s="4" t="s">
        <v>288</v>
      </c>
    </row>
    <row r="19" spans="1:8" ht="11.25">
      <c r="A19" s="848" t="s">
        <v>150</v>
      </c>
      <c r="B19" s="841"/>
      <c r="C19" s="841"/>
      <c r="D19" s="841"/>
      <c r="E19" s="841"/>
      <c r="F19" s="841"/>
      <c r="G19" s="841"/>
      <c r="H19" s="841"/>
    </row>
    <row r="20" spans="1:8" ht="11.25">
      <c r="A20" s="841"/>
      <c r="B20" s="841"/>
      <c r="C20" s="841"/>
      <c r="D20" s="841"/>
      <c r="E20" s="841"/>
      <c r="F20" s="841"/>
      <c r="G20" s="841"/>
      <c r="H20" s="841"/>
    </row>
    <row r="21" spans="1:8" ht="11.25">
      <c r="A21" s="841"/>
      <c r="B21" s="841"/>
      <c r="C21" s="841"/>
      <c r="D21" s="841"/>
      <c r="E21" s="841"/>
      <c r="F21" s="841"/>
      <c r="G21" s="841"/>
      <c r="H21" s="841"/>
    </row>
    <row r="22" spans="1:8" ht="11.25">
      <c r="A22" s="841"/>
      <c r="B22" s="841"/>
      <c r="C22" s="841"/>
      <c r="D22" s="841"/>
      <c r="E22" s="841"/>
      <c r="F22" s="841"/>
      <c r="G22" s="841"/>
      <c r="H22" s="841"/>
    </row>
    <row r="23" spans="1:8" ht="11.25">
      <c r="A23" s="841"/>
      <c r="B23" s="841"/>
      <c r="C23" s="841"/>
      <c r="D23" s="841"/>
      <c r="E23" s="841"/>
      <c r="F23" s="841"/>
      <c r="G23" s="841"/>
      <c r="H23" s="841"/>
    </row>
    <row r="24" spans="1:8" ht="11.25">
      <c r="A24" s="841"/>
      <c r="B24" s="841"/>
      <c r="C24" s="841"/>
      <c r="D24" s="841"/>
      <c r="E24" s="841"/>
      <c r="F24" s="841"/>
      <c r="G24" s="841"/>
      <c r="H24" s="841"/>
    </row>
    <row r="25" s="25" customFormat="1" ht="11.25">
      <c r="A25" s="676"/>
    </row>
    <row r="26" spans="1:7" ht="24" customHeight="1">
      <c r="A26" s="10" t="s">
        <v>209</v>
      </c>
      <c r="B26" s="10" t="s">
        <v>681</v>
      </c>
      <c r="C26" s="10" t="s">
        <v>322</v>
      </c>
      <c r="D26" s="10" t="s">
        <v>682</v>
      </c>
      <c r="E26" s="10" t="s">
        <v>326</v>
      </c>
      <c r="F26" s="10" t="s">
        <v>303</v>
      </c>
      <c r="G26" s="10"/>
    </row>
    <row r="27" spans="1:17" ht="12.75" customHeight="1">
      <c r="A27" s="10">
        <v>1997</v>
      </c>
      <c r="B27" s="23">
        <v>20.3</v>
      </c>
      <c r="C27" s="23">
        <v>8.1</v>
      </c>
      <c r="D27" s="23">
        <v>6.7</v>
      </c>
      <c r="E27" s="23">
        <v>9.4</v>
      </c>
      <c r="G27" s="387"/>
      <c r="H27" s="23"/>
      <c r="M27" s="23"/>
      <c r="N27" s="23"/>
      <c r="O27" s="23"/>
      <c r="P27" s="23"/>
      <c r="Q27" s="23"/>
    </row>
    <row r="28" spans="1:17" ht="11.25">
      <c r="A28" s="10">
        <v>1998</v>
      </c>
      <c r="B28" s="23">
        <v>22.1</v>
      </c>
      <c r="C28" s="23">
        <v>9.1</v>
      </c>
      <c r="D28" s="23">
        <v>5.1</v>
      </c>
      <c r="E28" s="23">
        <v>9.7</v>
      </c>
      <c r="G28" s="102"/>
      <c r="H28" s="102"/>
      <c r="I28" s="102"/>
      <c r="J28" s="102"/>
      <c r="K28" s="102"/>
      <c r="L28" s="102"/>
      <c r="M28" s="102"/>
      <c r="N28" s="102"/>
      <c r="O28" s="102"/>
      <c r="P28" s="102"/>
      <c r="Q28" s="102"/>
    </row>
    <row r="29" spans="1:17" ht="11.25">
      <c r="A29" s="10">
        <v>1999</v>
      </c>
      <c r="B29" s="23">
        <v>22.3</v>
      </c>
      <c r="C29" s="23">
        <v>10.2</v>
      </c>
      <c r="D29" s="23">
        <v>5.9</v>
      </c>
      <c r="E29" s="23">
        <v>10.5</v>
      </c>
      <c r="G29" s="10"/>
      <c r="H29" s="23"/>
      <c r="I29" s="23"/>
      <c r="J29" s="23"/>
      <c r="K29" s="23"/>
      <c r="L29" s="23"/>
      <c r="M29" s="23"/>
      <c r="N29" s="23"/>
      <c r="O29" s="23"/>
      <c r="P29" s="23"/>
      <c r="Q29" s="23"/>
    </row>
    <row r="30" spans="1:17" ht="11.25">
      <c r="A30" s="10">
        <v>2000</v>
      </c>
      <c r="B30" s="23">
        <v>20.8</v>
      </c>
      <c r="C30" s="23">
        <v>11.7</v>
      </c>
      <c r="D30" s="23">
        <v>5.5</v>
      </c>
      <c r="E30" s="23">
        <v>14.5</v>
      </c>
      <c r="G30" s="10"/>
      <c r="H30" s="23"/>
      <c r="I30" s="23"/>
      <c r="J30" s="23"/>
      <c r="K30" s="23"/>
      <c r="L30" s="23"/>
      <c r="M30" s="23"/>
      <c r="N30" s="23"/>
      <c r="O30" s="23"/>
      <c r="P30" s="23"/>
      <c r="Q30" s="23"/>
    </row>
    <row r="31" spans="1:17" ht="11.25">
      <c r="A31" s="10">
        <v>2001</v>
      </c>
      <c r="B31" s="23">
        <v>20.6</v>
      </c>
      <c r="C31" s="23">
        <v>10.3</v>
      </c>
      <c r="D31" s="23">
        <v>6.7</v>
      </c>
      <c r="E31" s="23">
        <v>21.5</v>
      </c>
      <c r="G31" s="10"/>
      <c r="H31" s="23"/>
      <c r="I31" s="23"/>
      <c r="J31" s="23"/>
      <c r="K31" s="23"/>
      <c r="L31" s="23"/>
      <c r="M31" s="23"/>
      <c r="N31" s="23"/>
      <c r="O31" s="23"/>
      <c r="P31" s="23"/>
      <c r="Q31" s="23"/>
    </row>
    <row r="32" spans="1:16" ht="11.25">
      <c r="A32" s="10">
        <v>2002</v>
      </c>
      <c r="B32" s="23">
        <v>19.1</v>
      </c>
      <c r="C32" s="23">
        <v>11.3</v>
      </c>
      <c r="D32" s="23">
        <v>6.6</v>
      </c>
      <c r="E32" s="23">
        <v>29.9</v>
      </c>
      <c r="H32" s="23"/>
      <c r="I32" s="23"/>
      <c r="J32" s="23"/>
      <c r="K32" s="23"/>
      <c r="L32" s="23"/>
      <c r="M32" s="23"/>
      <c r="N32" s="23"/>
      <c r="O32" s="23"/>
      <c r="P32" s="23"/>
    </row>
    <row r="33" spans="1:16" ht="11.25">
      <c r="A33" s="10">
        <v>2003</v>
      </c>
      <c r="B33" s="23">
        <v>15.8</v>
      </c>
      <c r="C33" s="23">
        <v>11.8</v>
      </c>
      <c r="D33" s="23">
        <v>5.3</v>
      </c>
      <c r="E33" s="23">
        <v>27.2</v>
      </c>
      <c r="H33" s="23"/>
      <c r="I33" s="23"/>
      <c r="J33" s="23"/>
      <c r="K33" s="23"/>
      <c r="L33" s="23"/>
      <c r="M33" s="23"/>
      <c r="N33" s="23"/>
      <c r="O33" s="23"/>
      <c r="P33" s="23"/>
    </row>
    <row r="34" spans="1:5" ht="11.25">
      <c r="A34" s="10">
        <v>2004</v>
      </c>
      <c r="B34" s="2">
        <v>14.6</v>
      </c>
      <c r="C34" s="2">
        <v>15.2</v>
      </c>
      <c r="D34" s="2">
        <v>5.3</v>
      </c>
      <c r="E34" s="2">
        <v>23.3</v>
      </c>
    </row>
    <row r="35" spans="1:6" ht="11.25">
      <c r="A35" s="10">
        <v>2005</v>
      </c>
      <c r="B35" s="23">
        <v>15.6</v>
      </c>
      <c r="C35" s="23">
        <v>11.1</v>
      </c>
      <c r="D35" s="23">
        <v>4.8</v>
      </c>
      <c r="E35" s="23">
        <v>19.4</v>
      </c>
      <c r="F35" s="23">
        <v>33.7</v>
      </c>
    </row>
    <row r="36" spans="1:6" s="31" customFormat="1" ht="11.25">
      <c r="A36" s="31">
        <v>2006</v>
      </c>
      <c r="B36" s="2">
        <v>17.7</v>
      </c>
      <c r="C36" s="2">
        <v>13.5</v>
      </c>
      <c r="D36" s="2">
        <v>4</v>
      </c>
      <c r="E36" s="2">
        <v>23.3</v>
      </c>
      <c r="F36" s="2">
        <v>49.3</v>
      </c>
    </row>
    <row r="37" spans="1:6" ht="11.25">
      <c r="A37" s="2">
        <v>2007</v>
      </c>
      <c r="B37" s="2">
        <v>13.4</v>
      </c>
      <c r="C37" s="2">
        <v>14.1</v>
      </c>
      <c r="D37" s="2">
        <v>4.2</v>
      </c>
      <c r="E37" s="2">
        <v>25.7</v>
      </c>
      <c r="F37" s="2">
        <v>52.1</v>
      </c>
    </row>
    <row r="38" s="25" customFormat="1" ht="11.25"/>
    <row r="39" spans="2:12" ht="11.25">
      <c r="B39" s="10"/>
      <c r="C39" s="23"/>
      <c r="D39" s="23"/>
      <c r="E39" s="23"/>
      <c r="F39" s="23"/>
      <c r="G39" s="23"/>
      <c r="H39" s="23"/>
      <c r="I39" s="23"/>
      <c r="J39" s="23"/>
      <c r="K39" s="23"/>
      <c r="L39" s="23" t="s">
        <v>321</v>
      </c>
    </row>
    <row r="40" spans="2:12" ht="11.25">
      <c r="B40" s="10"/>
      <c r="C40" s="23"/>
      <c r="D40" s="23"/>
      <c r="E40" s="23"/>
      <c r="F40" s="23"/>
      <c r="G40" s="23"/>
      <c r="H40" s="23"/>
      <c r="I40" s="23"/>
      <c r="J40" s="23"/>
      <c r="K40" s="23"/>
      <c r="L40" s="23"/>
    </row>
    <row r="41" spans="2:9" ht="11.25">
      <c r="B41" s="10"/>
      <c r="C41" s="23"/>
      <c r="F41" s="23"/>
      <c r="I41" s="23"/>
    </row>
    <row r="42" spans="2:12" ht="11.25">
      <c r="B42" s="10"/>
      <c r="I42" s="23"/>
      <c r="J42" s="23"/>
      <c r="K42" s="23"/>
      <c r="L42" s="23"/>
    </row>
    <row r="43" spans="2:12" ht="11.25">
      <c r="B43" s="10"/>
      <c r="I43" s="23"/>
      <c r="J43" s="23"/>
      <c r="K43" s="23"/>
      <c r="L43" s="23"/>
    </row>
    <row r="44" ht="11.25">
      <c r="C44" s="23"/>
    </row>
  </sheetData>
  <mergeCells count="1">
    <mergeCell ref="A19:H24"/>
  </mergeCells>
  <printOptions/>
  <pageMargins left="0.75" right="0.75" top="1" bottom="1" header="0.5" footer="0.5"/>
  <pageSetup horizontalDpi="600" verticalDpi="600" orientation="portrait" paperSize="9" scale="65" r:id="rId2"/>
  <drawing r:id="rId1"/>
</worksheet>
</file>

<file path=xl/worksheets/sheet79.xml><?xml version="1.0" encoding="utf-8"?>
<worksheet xmlns="http://schemas.openxmlformats.org/spreadsheetml/2006/main" xmlns:r="http://schemas.openxmlformats.org/officeDocument/2006/relationships">
  <dimension ref="A1:N41"/>
  <sheetViews>
    <sheetView workbookViewId="0" topLeftCell="A1">
      <selection activeCell="A1" sqref="A1"/>
    </sheetView>
  </sheetViews>
  <sheetFormatPr defaultColWidth="9.140625" defaultRowHeight="12.75"/>
  <cols>
    <col min="1" max="10" width="9.140625" style="2" customWidth="1"/>
    <col min="11" max="11" width="9.7109375" style="2" customWidth="1"/>
    <col min="12" max="13" width="10.00390625" style="2" customWidth="1"/>
    <col min="14" max="16384" width="9.140625" style="2" customWidth="1"/>
  </cols>
  <sheetData>
    <row r="1" spans="1:7" ht="11.25">
      <c r="A1" s="100">
        <v>7.6</v>
      </c>
      <c r="B1" s="1" t="s">
        <v>63</v>
      </c>
      <c r="G1" s="319"/>
    </row>
    <row r="2" ht="11.25">
      <c r="A2" s="24"/>
    </row>
    <row r="3" ht="11.25"/>
    <row r="4" ht="11.25"/>
    <row r="5" ht="11.25"/>
    <row r="6" ht="11.25" customHeight="1"/>
    <row r="7" ht="11.25"/>
    <row r="8" ht="11.25">
      <c r="I8" s="24"/>
    </row>
    <row r="9" ht="11.25"/>
    <row r="10" ht="11.25"/>
    <row r="11" ht="11.25"/>
    <row r="12" ht="11.25"/>
    <row r="13" ht="11.25"/>
    <row r="14" ht="11.25"/>
    <row r="15" ht="11.25"/>
    <row r="16" ht="11.25"/>
    <row r="17" ht="11.25"/>
    <row r="18" ht="11.25"/>
    <row r="19" ht="11.25"/>
    <row r="20" ht="11.25"/>
    <row r="21" ht="11.25">
      <c r="H21" s="4" t="s">
        <v>520</v>
      </c>
    </row>
    <row r="23" s="25" customFormat="1" ht="11.25">
      <c r="A23" s="734" t="s">
        <v>62</v>
      </c>
    </row>
    <row r="24" spans="1:13" ht="11.25">
      <c r="A24" s="2" t="s">
        <v>186</v>
      </c>
      <c r="C24" s="2">
        <v>1996</v>
      </c>
      <c r="D24" s="2">
        <v>1997</v>
      </c>
      <c r="E24" s="2">
        <v>1998</v>
      </c>
      <c r="F24" s="2">
        <v>1999</v>
      </c>
      <c r="G24" s="2">
        <v>2000</v>
      </c>
      <c r="H24" s="2">
        <v>2001</v>
      </c>
      <c r="I24" s="2">
        <v>2002</v>
      </c>
      <c r="J24" s="2">
        <v>2003</v>
      </c>
      <c r="K24" s="2">
        <v>2004</v>
      </c>
      <c r="L24" s="2">
        <v>2005</v>
      </c>
      <c r="M24" s="2">
        <v>2006</v>
      </c>
    </row>
    <row r="25" spans="1:13" ht="11.25">
      <c r="A25" s="2" t="s">
        <v>30</v>
      </c>
      <c r="C25" s="7">
        <v>0.389</v>
      </c>
      <c r="D25" s="7">
        <v>0.468</v>
      </c>
      <c r="E25" s="7">
        <v>0.352</v>
      </c>
      <c r="F25" s="7">
        <v>0.336</v>
      </c>
      <c r="G25" s="7">
        <v>0.617</v>
      </c>
      <c r="H25" s="7">
        <v>0.479</v>
      </c>
      <c r="I25" s="7">
        <v>0.313</v>
      </c>
      <c r="J25" s="7">
        <v>0.213</v>
      </c>
      <c r="K25" s="7">
        <v>0.8</v>
      </c>
      <c r="L25" s="7">
        <v>0.604</v>
      </c>
      <c r="M25" s="7">
        <v>1.104</v>
      </c>
    </row>
    <row r="26" spans="1:14" ht="11.25">
      <c r="A26" s="2" t="s">
        <v>628</v>
      </c>
      <c r="C26" s="7">
        <v>5.205</v>
      </c>
      <c r="D26" s="7">
        <v>5.768</v>
      </c>
      <c r="E26" s="7">
        <v>6.035</v>
      </c>
      <c r="F26" s="7">
        <v>5.677</v>
      </c>
      <c r="G26" s="7">
        <v>6.149</v>
      </c>
      <c r="H26" s="7">
        <v>7.149</v>
      </c>
      <c r="I26" s="7">
        <v>7.916</v>
      </c>
      <c r="J26" s="7">
        <v>8.185</v>
      </c>
      <c r="K26" s="7">
        <v>8.313</v>
      </c>
      <c r="L26" s="7">
        <v>8.079</v>
      </c>
      <c r="M26" s="2">
        <v>8.7</v>
      </c>
      <c r="N26" s="24"/>
    </row>
    <row r="27" s="25" customFormat="1" ht="11.25"/>
    <row r="28" ht="11.25">
      <c r="B28" s="24"/>
    </row>
    <row r="30" ht="11.25">
      <c r="F30" s="7"/>
    </row>
    <row r="31" ht="11.25">
      <c r="F31" s="7"/>
    </row>
    <row r="32" ht="11.25">
      <c r="F32" s="7"/>
    </row>
    <row r="33" ht="11.25">
      <c r="F33" s="7"/>
    </row>
    <row r="34" ht="11.25">
      <c r="F34" s="7"/>
    </row>
    <row r="35" ht="11.25">
      <c r="F35" s="7"/>
    </row>
    <row r="36" ht="11.25">
      <c r="F36" s="7"/>
    </row>
    <row r="37" ht="11.25">
      <c r="F37" s="7"/>
    </row>
    <row r="38" ht="11.25">
      <c r="F38" s="7"/>
    </row>
    <row r="39" ht="11.25">
      <c r="F39" s="7"/>
    </row>
    <row r="40" ht="11.25">
      <c r="F40" s="7"/>
    </row>
    <row r="41" ht="11.25">
      <c r="F41" s="7"/>
    </row>
  </sheetData>
  <printOptions/>
  <pageMargins left="0.75" right="0.75" top="1" bottom="1" header="0.5" footer="0.5"/>
  <pageSetup horizontalDpi="600" verticalDpi="600" orientation="portrait" paperSize="9" scale="72" r:id="rId2"/>
  <drawing r:id="rId1"/>
</worksheet>
</file>

<file path=xl/worksheets/sheet8.xml><?xml version="1.0" encoding="utf-8"?>
<worksheet xmlns="http://schemas.openxmlformats.org/spreadsheetml/2006/main" xmlns:r="http://schemas.openxmlformats.org/officeDocument/2006/relationships">
  <dimension ref="A1:P44"/>
  <sheetViews>
    <sheetView workbookViewId="0" topLeftCell="A1">
      <selection activeCell="A1" sqref="A1"/>
    </sheetView>
  </sheetViews>
  <sheetFormatPr defaultColWidth="9.140625" defaultRowHeight="12.75"/>
  <cols>
    <col min="6" max="6" width="10.28125" style="0" customWidth="1"/>
  </cols>
  <sheetData>
    <row r="1" spans="1:2" s="2" customFormat="1" ht="11.25">
      <c r="A1" s="100">
        <v>1.8</v>
      </c>
      <c r="B1" s="146" t="s">
        <v>59</v>
      </c>
    </row>
    <row r="2" s="2" customFormat="1" ht="11.25">
      <c r="A2" s="99"/>
    </row>
    <row r="3" s="2" customFormat="1" ht="11.25">
      <c r="C3" s="4" t="s">
        <v>457</v>
      </c>
    </row>
    <row r="4" spans="1:7" s="2" customFormat="1" ht="11.25">
      <c r="A4" s="19" t="s">
        <v>550</v>
      </c>
      <c r="B4" s="37" t="s">
        <v>555</v>
      </c>
      <c r="C4" s="37" t="s">
        <v>556</v>
      </c>
      <c r="D4" s="24"/>
      <c r="G4" s="6"/>
    </row>
    <row r="5" spans="1:7" s="2" customFormat="1" ht="11.25">
      <c r="A5" s="38">
        <v>1996</v>
      </c>
      <c r="B5" s="406">
        <v>33.569646686313156</v>
      </c>
      <c r="C5" s="406">
        <v>36.97647411403312</v>
      </c>
      <c r="G5" s="7"/>
    </row>
    <row r="6" spans="1:7" s="2" customFormat="1" ht="12" customHeight="1">
      <c r="A6" s="38">
        <v>1997</v>
      </c>
      <c r="B6" s="406">
        <v>31.226311428688952</v>
      </c>
      <c r="C6" s="406">
        <v>34.95374253023262</v>
      </c>
      <c r="G6" s="7"/>
    </row>
    <row r="7" spans="1:9" s="2" customFormat="1" ht="12" customHeight="1">
      <c r="A7" s="38">
        <v>1998</v>
      </c>
      <c r="B7" s="406">
        <v>29.214985485289557</v>
      </c>
      <c r="C7" s="406">
        <v>32.937838534949705</v>
      </c>
      <c r="G7" s="8"/>
      <c r="I7"/>
    </row>
    <row r="8" spans="1:9" s="2" customFormat="1" ht="12" customHeight="1">
      <c r="A8" s="38">
        <v>1999</v>
      </c>
      <c r="B8" s="406">
        <v>26.772273993404877</v>
      </c>
      <c r="C8" s="406">
        <v>31.087093582928816</v>
      </c>
      <c r="G8" s="8"/>
      <c r="I8"/>
    </row>
    <row r="9" spans="1:9" s="2" customFormat="1" ht="12" customHeight="1">
      <c r="A9" s="38">
        <v>2000</v>
      </c>
      <c r="B9" s="406">
        <v>25.6</v>
      </c>
      <c r="C9" s="406">
        <v>29.7</v>
      </c>
      <c r="G9" s="8"/>
      <c r="I9"/>
    </row>
    <row r="10" spans="1:9" s="2" customFormat="1" ht="12" customHeight="1">
      <c r="A10" s="38">
        <v>2001</v>
      </c>
      <c r="B10" s="406">
        <v>26.5</v>
      </c>
      <c r="C10" s="406">
        <v>31.279792751363438</v>
      </c>
      <c r="G10" s="8"/>
      <c r="I10"/>
    </row>
    <row r="11" spans="1:9" s="2" customFormat="1" ht="12" customHeight="1">
      <c r="A11" s="38">
        <v>2002</v>
      </c>
      <c r="B11" s="406">
        <v>27</v>
      </c>
      <c r="C11" s="406">
        <v>32.63630253723418</v>
      </c>
      <c r="G11" s="8"/>
      <c r="I11"/>
    </row>
    <row r="12" spans="1:9" s="2" customFormat="1" ht="12" customHeight="1">
      <c r="A12" s="38">
        <v>2003</v>
      </c>
      <c r="B12" s="406">
        <v>27.2</v>
      </c>
      <c r="C12" s="406">
        <v>31.9</v>
      </c>
      <c r="G12" s="8"/>
      <c r="I12"/>
    </row>
    <row r="13" spans="1:9" s="2" customFormat="1" ht="12" customHeight="1">
      <c r="A13" s="486" t="s">
        <v>695</v>
      </c>
      <c r="B13" s="410">
        <v>27.8</v>
      </c>
      <c r="C13" s="410">
        <f>(40886/125818)*100</f>
        <v>32.49614522564339</v>
      </c>
      <c r="G13" s="8"/>
      <c r="I13"/>
    </row>
    <row r="14" spans="1:9" s="2" customFormat="1" ht="12" customHeight="1">
      <c r="A14" s="89" t="s">
        <v>692</v>
      </c>
      <c r="B14" s="412">
        <v>28.4</v>
      </c>
      <c r="C14" s="412">
        <v>33.3</v>
      </c>
      <c r="D14" s="319"/>
      <c r="G14" s="8"/>
      <c r="I14"/>
    </row>
    <row r="15" spans="3:9" s="2" customFormat="1" ht="12" customHeight="1">
      <c r="C15" s="32" t="s">
        <v>482</v>
      </c>
      <c r="G15" s="8"/>
      <c r="I15"/>
    </row>
    <row r="16" s="2" customFormat="1" ht="11.25">
      <c r="C16" s="319"/>
    </row>
    <row r="17" spans="1:3" s="2" customFormat="1" ht="14.25" customHeight="1">
      <c r="A17" s="33"/>
      <c r="C17" s="319"/>
    </row>
    <row r="18" s="2" customFormat="1" ht="11.25"/>
    <row r="19" s="2" customFormat="1" ht="11.25"/>
    <row r="20" s="2" customFormat="1" ht="11.25"/>
    <row r="21" s="2" customFormat="1" ht="11.25"/>
    <row r="22" spans="2:3" s="2" customFormat="1" ht="12.75">
      <c r="B22"/>
      <c r="C22"/>
    </row>
    <row r="23" spans="2:11" s="25" customFormat="1" ht="12.75">
      <c r="B23" s="502"/>
      <c r="C23" s="502"/>
      <c r="D23" s="502"/>
      <c r="E23" s="502"/>
      <c r="F23" s="502"/>
      <c r="G23" s="502"/>
      <c r="H23" s="502"/>
      <c r="I23" s="502"/>
      <c r="J23" s="502"/>
      <c r="K23" s="502"/>
    </row>
    <row r="24" spans="2:11" s="2" customFormat="1" ht="12.75">
      <c r="B24"/>
      <c r="C24"/>
      <c r="D24"/>
      <c r="E24"/>
      <c r="F24"/>
      <c r="G24"/>
      <c r="H24"/>
      <c r="I24"/>
      <c r="J24"/>
      <c r="K24"/>
    </row>
    <row r="25" spans="2:16" s="2" customFormat="1" ht="11.25">
      <c r="B25" s="714"/>
      <c r="C25" s="715"/>
      <c r="D25" s="715"/>
      <c r="E25" s="493">
        <v>1995</v>
      </c>
      <c r="F25" s="725">
        <v>1996</v>
      </c>
      <c r="G25" s="725">
        <v>1997</v>
      </c>
      <c r="H25" s="725">
        <v>1998</v>
      </c>
      <c r="I25" s="725">
        <v>1999</v>
      </c>
      <c r="J25" s="725">
        <v>2000</v>
      </c>
      <c r="K25" s="725">
        <v>2001</v>
      </c>
      <c r="L25" s="725">
        <v>2002</v>
      </c>
      <c r="M25" s="725">
        <v>2003</v>
      </c>
      <c r="N25" s="725">
        <v>2004</v>
      </c>
      <c r="O25" s="725">
        <v>2005</v>
      </c>
      <c r="P25" s="494">
        <v>2006</v>
      </c>
    </row>
    <row r="26" spans="2:16" s="2" customFormat="1" ht="12.75">
      <c r="B26" s="716" t="s">
        <v>224</v>
      </c>
      <c r="C26" s="710"/>
      <c r="D26" s="39"/>
      <c r="E26" s="708">
        <v>18691.884</v>
      </c>
      <c r="F26" s="708">
        <v>19741.258</v>
      </c>
      <c r="G26" s="708">
        <v>21255.974</v>
      </c>
      <c r="H26" s="708">
        <v>22986.114429846246</v>
      </c>
      <c r="I26" s="708">
        <v>24259.036330555555</v>
      </c>
      <c r="J26" s="708">
        <v>26738.298902777777</v>
      </c>
      <c r="K26" s="708">
        <v>30971.066530555556</v>
      </c>
      <c r="L26" s="708">
        <v>35166.61296944444</v>
      </c>
      <c r="M26" s="708">
        <v>37981.92693888889</v>
      </c>
      <c r="N26" s="708">
        <v>41216.30210555555</v>
      </c>
      <c r="O26" s="708">
        <v>45793.26394444445</v>
      </c>
      <c r="P26" s="823" t="s">
        <v>282</v>
      </c>
    </row>
    <row r="27" spans="2:16" s="2" customFormat="1" ht="11.25">
      <c r="B27" s="716" t="s">
        <v>225</v>
      </c>
      <c r="C27" s="709"/>
      <c r="D27" s="710"/>
      <c r="E27" s="708">
        <v>53135.086581190706</v>
      </c>
      <c r="F27" s="717">
        <v>58795.7738105752</v>
      </c>
      <c r="G27" s="708">
        <v>68053.55171101689</v>
      </c>
      <c r="H27" s="708">
        <v>78671.30925054102</v>
      </c>
      <c r="I27" s="708">
        <v>90657.9772029769</v>
      </c>
      <c r="J27" s="708">
        <v>104620.32362165372</v>
      </c>
      <c r="K27" s="708">
        <v>116939.09058270011</v>
      </c>
      <c r="L27" s="708">
        <v>130214.58610305362</v>
      </c>
      <c r="M27" s="708">
        <v>139413.4583336267</v>
      </c>
      <c r="N27" s="708">
        <v>148501.7091968827</v>
      </c>
      <c r="O27" s="708">
        <v>161497.77608084388</v>
      </c>
      <c r="P27" s="718">
        <v>174705.04289970887</v>
      </c>
    </row>
    <row r="28" spans="2:16" s="2" customFormat="1" ht="11.25">
      <c r="B28" s="719" t="s">
        <v>226</v>
      </c>
      <c r="C28" s="709"/>
      <c r="D28" s="709"/>
      <c r="E28" s="708">
        <v>47952.88945785661</v>
      </c>
      <c r="F28" s="717">
        <v>53377.68491340578</v>
      </c>
      <c r="G28" s="708">
        <v>60794.604319580845</v>
      </c>
      <c r="H28" s="708">
        <v>69778.49339796983</v>
      </c>
      <c r="I28" s="708">
        <v>78081.1418527381</v>
      </c>
      <c r="J28" s="708">
        <v>90133.82027253603</v>
      </c>
      <c r="K28" s="708">
        <v>98852.60688271797</v>
      </c>
      <c r="L28" s="708">
        <v>108037.4024560256</v>
      </c>
      <c r="M28" s="708">
        <v>119123.0947516009</v>
      </c>
      <c r="N28" s="708">
        <v>126750.29467516953</v>
      </c>
      <c r="O28" s="708">
        <v>137529.13964112967</v>
      </c>
      <c r="P28" s="718">
        <v>150486.80540406617</v>
      </c>
    </row>
    <row r="29" spans="2:16" s="2" customFormat="1" ht="12.75">
      <c r="B29" s="720"/>
      <c r="C29" s="39"/>
      <c r="D29" s="31" t="s">
        <v>555</v>
      </c>
      <c r="E29" s="721">
        <f>E26/E27*100</f>
        <v>35.178043742224254</v>
      </c>
      <c r="F29" s="721">
        <f aca="true" t="shared" si="0" ref="F29:P29">F26/F27*100</f>
        <v>33.575981266274745</v>
      </c>
      <c r="G29" s="721">
        <f t="shared" si="0"/>
        <v>31.234187585479045</v>
      </c>
      <c r="H29" s="721">
        <f t="shared" si="0"/>
        <v>29.217912665776787</v>
      </c>
      <c r="I29" s="721">
        <f t="shared" si="0"/>
        <v>26.758854630344626</v>
      </c>
      <c r="J29" s="721">
        <f t="shared" si="0"/>
        <v>25.55746147323486</v>
      </c>
      <c r="K29" s="721">
        <f t="shared" si="0"/>
        <v>26.48478483647229</v>
      </c>
      <c r="L29" s="721">
        <f t="shared" si="0"/>
        <v>27.00666186629284</v>
      </c>
      <c r="M29" s="721">
        <f t="shared" si="0"/>
        <v>27.24408919546012</v>
      </c>
      <c r="N29" s="721">
        <f t="shared" si="0"/>
        <v>27.75476614273255</v>
      </c>
      <c r="O29" s="721">
        <f t="shared" si="0"/>
        <v>28.355352659172773</v>
      </c>
      <c r="P29" s="722" t="e">
        <f t="shared" si="0"/>
        <v>#VALUE!</v>
      </c>
    </row>
    <row r="30" spans="2:16" s="2" customFormat="1" ht="12.75">
      <c r="B30" s="723"/>
      <c r="C30" s="502"/>
      <c r="D30" s="25" t="s">
        <v>556</v>
      </c>
      <c r="E30" s="713">
        <f>E26/E28*100</f>
        <v>38.97968237435902</v>
      </c>
      <c r="F30" s="713">
        <f aca="true" t="shared" si="1" ref="F30:P30">F26/F28*100</f>
        <v>36.98410306109397</v>
      </c>
      <c r="G30" s="713">
        <f t="shared" si="1"/>
        <v>34.963586387145604</v>
      </c>
      <c r="H30" s="713">
        <f t="shared" si="1"/>
        <v>32.94154589831688</v>
      </c>
      <c r="I30" s="713">
        <f t="shared" si="1"/>
        <v>31.06900815603896</v>
      </c>
      <c r="J30" s="713">
        <f t="shared" si="1"/>
        <v>29.665112187555852</v>
      </c>
      <c r="K30" s="713">
        <f t="shared" si="1"/>
        <v>31.33055111768642</v>
      </c>
      <c r="L30" s="713">
        <f t="shared" si="1"/>
        <v>32.5504058501946</v>
      </c>
      <c r="M30" s="713">
        <f t="shared" si="1"/>
        <v>31.884603920079446</v>
      </c>
      <c r="N30" s="713">
        <f t="shared" si="1"/>
        <v>32.51771698928433</v>
      </c>
      <c r="O30" s="713">
        <f t="shared" si="1"/>
        <v>33.297135475389425</v>
      </c>
      <c r="P30" s="724" t="e">
        <f t="shared" si="1"/>
        <v>#VALUE!</v>
      </c>
    </row>
    <row r="31" spans="2:16" s="2" customFormat="1" ht="12.75">
      <c r="B31"/>
      <c r="C31"/>
      <c r="D31"/>
      <c r="E31" s="711"/>
      <c r="F31" s="712"/>
      <c r="G31" s="711"/>
      <c r="H31" s="711"/>
      <c r="I31" s="711"/>
      <c r="J31" s="711"/>
      <c r="K31" s="711"/>
      <c r="L31" s="709"/>
      <c r="M31" s="609"/>
      <c r="N31" s="609"/>
      <c r="O31" s="609"/>
      <c r="P31" s="609"/>
    </row>
    <row r="32" spans="2:16" s="25" customFormat="1" ht="12.75">
      <c r="B32" s="502"/>
      <c r="C32" s="502"/>
      <c r="D32" s="502"/>
      <c r="E32" s="783"/>
      <c r="F32" s="784"/>
      <c r="G32" s="783"/>
      <c r="H32" s="783"/>
      <c r="I32" s="783"/>
      <c r="J32" s="783"/>
      <c r="K32" s="783"/>
      <c r="L32" s="783"/>
      <c r="M32" s="783"/>
      <c r="N32" s="783"/>
      <c r="O32" s="783"/>
      <c r="P32" s="783"/>
    </row>
    <row r="33" spans="2:16" s="2" customFormat="1" ht="12.75">
      <c r="B33"/>
      <c r="C33"/>
      <c r="D33"/>
      <c r="E33"/>
      <c r="F33"/>
      <c r="G33"/>
      <c r="H33"/>
      <c r="I33"/>
      <c r="J33"/>
      <c r="K33"/>
      <c r="L33"/>
      <c r="M33"/>
      <c r="N33"/>
      <c r="O33"/>
      <c r="P33"/>
    </row>
    <row r="34" spans="2:16" s="2" customFormat="1" ht="12.75">
      <c r="B34"/>
      <c r="C34"/>
      <c r="D34"/>
      <c r="E34"/>
      <c r="F34"/>
      <c r="G34"/>
      <c r="H34"/>
      <c r="I34"/>
      <c r="J34"/>
      <c r="K34"/>
      <c r="L34"/>
      <c r="M34"/>
      <c r="N34"/>
      <c r="O34"/>
      <c r="P34"/>
    </row>
    <row r="35" spans="2:16" s="2" customFormat="1" ht="12.75">
      <c r="B35"/>
      <c r="C35"/>
      <c r="D35"/>
      <c r="E35"/>
      <c r="F35"/>
      <c r="G35"/>
      <c r="H35"/>
      <c r="I35"/>
      <c r="J35"/>
      <c r="K35"/>
      <c r="L35"/>
      <c r="M35"/>
      <c r="N35"/>
      <c r="O35"/>
      <c r="P35"/>
    </row>
    <row r="36" spans="2:16" s="2" customFormat="1" ht="12.75">
      <c r="B36"/>
      <c r="C36"/>
      <c r="D36"/>
      <c r="E36"/>
      <c r="F36"/>
      <c r="G36"/>
      <c r="H36"/>
      <c r="I36"/>
      <c r="J36"/>
      <c r="K36"/>
      <c r="L36"/>
      <c r="M36"/>
      <c r="N36"/>
      <c r="O36"/>
      <c r="P36"/>
    </row>
    <row r="37" spans="2:16" s="2" customFormat="1" ht="12.75">
      <c r="B37" s="709"/>
      <c r="C37" s="709"/>
      <c r="D37"/>
      <c r="E37"/>
      <c r="F37"/>
      <c r="G37"/>
      <c r="H37"/>
      <c r="I37"/>
      <c r="J37"/>
      <c r="K37"/>
      <c r="L37"/>
      <c r="M37"/>
      <c r="N37"/>
      <c r="O37"/>
      <c r="P37"/>
    </row>
    <row r="38" spans="4:16" s="2" customFormat="1" ht="12.75">
      <c r="D38"/>
      <c r="E38"/>
      <c r="F38"/>
      <c r="G38"/>
      <c r="H38"/>
      <c r="I38"/>
      <c r="J38"/>
      <c r="K38"/>
      <c r="L38"/>
      <c r="M38"/>
      <c r="N38"/>
      <c r="O38"/>
      <c r="P38"/>
    </row>
    <row r="39" s="2" customFormat="1" ht="11.25"/>
    <row r="40" spans="7:8" s="2" customFormat="1" ht="11.25">
      <c r="G40" s="9"/>
      <c r="H40" s="9"/>
    </row>
    <row r="41" spans="7:8" s="2" customFormat="1" ht="11.25">
      <c r="G41" s="9"/>
      <c r="H41" s="9"/>
    </row>
    <row r="42" spans="1:8" s="2" customFormat="1" ht="12.75">
      <c r="A42"/>
      <c r="B42"/>
      <c r="C42"/>
      <c r="G42" s="9"/>
      <c r="H42" s="9"/>
    </row>
    <row r="43" spans="1:5" s="2" customFormat="1" ht="12.75">
      <c r="A43"/>
      <c r="B43"/>
      <c r="C43"/>
      <c r="D43"/>
      <c r="E43"/>
    </row>
    <row r="44" spans="1:5" s="2" customFormat="1" ht="12.75">
      <c r="A44"/>
      <c r="B44"/>
      <c r="C44"/>
      <c r="D44"/>
      <c r="E44"/>
    </row>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80.xml><?xml version="1.0" encoding="utf-8"?>
<worksheet xmlns="http://schemas.openxmlformats.org/spreadsheetml/2006/main" xmlns:r="http://schemas.openxmlformats.org/officeDocument/2006/relationships">
  <dimension ref="A1:O34"/>
  <sheetViews>
    <sheetView workbookViewId="0" topLeftCell="A1">
      <selection activeCell="A1" sqref="A1"/>
    </sheetView>
  </sheetViews>
  <sheetFormatPr defaultColWidth="9.140625" defaultRowHeight="12.75"/>
  <cols>
    <col min="1" max="5" width="9.140625" style="2" customWidth="1"/>
    <col min="6" max="6" width="11.421875" style="2" customWidth="1"/>
    <col min="7" max="7" width="9.140625" style="2" customWidth="1"/>
    <col min="8" max="8" width="7.421875" style="3" customWidth="1"/>
    <col min="9" max="11" width="9.140625" style="2" customWidth="1"/>
    <col min="12" max="12" width="8.140625" style="2" customWidth="1"/>
    <col min="13" max="13" width="10.57421875" style="2" customWidth="1"/>
    <col min="14" max="14" width="11.8515625" style="2" customWidth="1"/>
    <col min="15" max="15" width="6.00390625" style="390" customWidth="1"/>
    <col min="16" max="16384" width="9.140625" style="2" customWidth="1"/>
  </cols>
  <sheetData>
    <row r="1" spans="1:2" ht="11.25">
      <c r="A1" s="100">
        <v>7.7</v>
      </c>
      <c r="B1" s="1" t="s">
        <v>287</v>
      </c>
    </row>
    <row r="2" ht="11.25">
      <c r="A2" s="24"/>
    </row>
    <row r="3" spans="1:12" ht="25.5" customHeight="1">
      <c r="A3" s="10"/>
      <c r="B3" s="211"/>
      <c r="C3" s="23"/>
      <c r="D3" s="23"/>
      <c r="E3" s="23"/>
      <c r="F3" s="23"/>
      <c r="H3" s="827" t="s">
        <v>323</v>
      </c>
      <c r="I3" s="828"/>
      <c r="J3" s="828"/>
      <c r="K3" s="828"/>
      <c r="L3" s="1" t="s">
        <v>327</v>
      </c>
    </row>
    <row r="4" spans="1:14" ht="22.5">
      <c r="A4" s="10"/>
      <c r="B4" s="211"/>
      <c r="C4" s="23"/>
      <c r="D4" s="23"/>
      <c r="E4" s="23"/>
      <c r="F4" s="23"/>
      <c r="H4" s="827" t="s">
        <v>676</v>
      </c>
      <c r="I4" s="102" t="s">
        <v>354</v>
      </c>
      <c r="J4" s="102" t="s">
        <v>677</v>
      </c>
      <c r="K4" s="102" t="s">
        <v>680</v>
      </c>
      <c r="L4" s="222" t="s">
        <v>355</v>
      </c>
      <c r="M4" s="222" t="s">
        <v>678</v>
      </c>
      <c r="N4" s="222" t="s">
        <v>678</v>
      </c>
    </row>
    <row r="5" spans="1:15" ht="22.5">
      <c r="A5" s="10"/>
      <c r="B5" s="211"/>
      <c r="C5" s="23"/>
      <c r="D5" s="23"/>
      <c r="E5" s="23"/>
      <c r="F5" s="23"/>
      <c r="H5" s="829"/>
      <c r="I5" s="102" t="s">
        <v>324</v>
      </c>
      <c r="J5" s="102" t="s">
        <v>324</v>
      </c>
      <c r="K5" s="102" t="s">
        <v>324</v>
      </c>
      <c r="M5" s="100" t="s">
        <v>631</v>
      </c>
      <c r="N5" s="100" t="s">
        <v>328</v>
      </c>
      <c r="O5" s="391" t="s">
        <v>593</v>
      </c>
    </row>
    <row r="6" spans="1:15" ht="11.25">
      <c r="A6" s="10"/>
      <c r="B6" s="211"/>
      <c r="C6" s="23"/>
      <c r="D6" s="23"/>
      <c r="E6" s="23"/>
      <c r="F6" s="23"/>
      <c r="H6" s="388">
        <v>1996</v>
      </c>
      <c r="I6" s="23">
        <v>859.4</v>
      </c>
      <c r="J6" s="211">
        <v>2766.7</v>
      </c>
      <c r="K6" s="23">
        <v>413.9</v>
      </c>
      <c r="L6" s="7">
        <f aca="true" t="shared" si="0" ref="L6:L16">J6-K6</f>
        <v>2352.7999999999997</v>
      </c>
      <c r="M6" s="7">
        <f aca="true" t="shared" si="1" ref="M6:M13">I6/L6*100</f>
        <v>36.52669160149609</v>
      </c>
      <c r="N6" s="7">
        <f aca="true" t="shared" si="2" ref="N6:N14">K6/L6*100</f>
        <v>17.591805508330502</v>
      </c>
      <c r="O6" s="392">
        <f aca="true" t="shared" si="3" ref="O6:O15">N6+M6</f>
        <v>54.11849710982659</v>
      </c>
    </row>
    <row r="7" spans="1:15" ht="11.25">
      <c r="A7" s="10"/>
      <c r="B7" s="211"/>
      <c r="C7" s="23"/>
      <c r="D7" s="23"/>
      <c r="E7" s="23"/>
      <c r="F7" s="23"/>
      <c r="H7" s="388">
        <v>1997</v>
      </c>
      <c r="I7" s="23">
        <v>846</v>
      </c>
      <c r="J7" s="211">
        <v>2818.3</v>
      </c>
      <c r="K7" s="23">
        <v>416.3</v>
      </c>
      <c r="L7" s="7">
        <f t="shared" si="0"/>
        <v>2402</v>
      </c>
      <c r="M7" s="7">
        <f t="shared" si="1"/>
        <v>35.22064945878435</v>
      </c>
      <c r="N7" s="7">
        <f t="shared" si="2"/>
        <v>17.331390507910076</v>
      </c>
      <c r="O7" s="392">
        <f t="shared" si="3"/>
        <v>52.55203996669442</v>
      </c>
    </row>
    <row r="8" spans="8:15" ht="11.25">
      <c r="H8" s="388">
        <v>1998</v>
      </c>
      <c r="I8" s="23">
        <v>835.8</v>
      </c>
      <c r="J8" s="211">
        <v>2867.3</v>
      </c>
      <c r="K8" s="23">
        <v>420.2</v>
      </c>
      <c r="L8" s="7">
        <f t="shared" si="0"/>
        <v>2447.1000000000004</v>
      </c>
      <c r="M8" s="7">
        <f t="shared" si="1"/>
        <v>34.15471374279759</v>
      </c>
      <c r="N8" s="7">
        <f t="shared" si="2"/>
        <v>17.171345674471823</v>
      </c>
      <c r="O8" s="392">
        <f t="shared" si="3"/>
        <v>51.32605941726941</v>
      </c>
    </row>
    <row r="9" spans="8:15" ht="11.25">
      <c r="H9" s="388">
        <v>1999</v>
      </c>
      <c r="I9" s="23">
        <v>830.6</v>
      </c>
      <c r="J9" s="211">
        <v>2911.1</v>
      </c>
      <c r="K9" s="23">
        <v>421.9</v>
      </c>
      <c r="L9" s="7">
        <f t="shared" si="0"/>
        <v>2489.2</v>
      </c>
      <c r="M9" s="7">
        <f t="shared" si="1"/>
        <v>33.36815040977021</v>
      </c>
      <c r="N9" s="7">
        <f t="shared" si="2"/>
        <v>16.949220633135145</v>
      </c>
      <c r="O9" s="392">
        <f t="shared" si="3"/>
        <v>50.31737104290535</v>
      </c>
    </row>
    <row r="10" spans="8:15" ht="11.25">
      <c r="H10" s="388">
        <v>2000</v>
      </c>
      <c r="I10" s="23">
        <v>828</v>
      </c>
      <c r="J10" s="211">
        <v>2961.5</v>
      </c>
      <c r="K10" s="23">
        <v>424.7</v>
      </c>
      <c r="L10" s="7">
        <f t="shared" si="0"/>
        <v>2536.8</v>
      </c>
      <c r="M10" s="7">
        <f t="shared" si="1"/>
        <v>32.63954588457899</v>
      </c>
      <c r="N10" s="7">
        <f t="shared" si="2"/>
        <v>16.741564175339008</v>
      </c>
      <c r="O10" s="392">
        <f t="shared" si="3"/>
        <v>49.381110059918</v>
      </c>
    </row>
    <row r="11" spans="8:15" ht="11.25">
      <c r="H11" s="388">
        <v>2001</v>
      </c>
      <c r="I11" s="23">
        <v>827.5</v>
      </c>
      <c r="J11" s="211">
        <v>3019.7</v>
      </c>
      <c r="K11" s="23">
        <v>429.8</v>
      </c>
      <c r="L11" s="7">
        <f t="shared" si="0"/>
        <v>2589.8999999999996</v>
      </c>
      <c r="M11" s="7">
        <f t="shared" si="1"/>
        <v>31.951040580717404</v>
      </c>
      <c r="N11" s="7">
        <f t="shared" si="2"/>
        <v>16.595235337271713</v>
      </c>
      <c r="O11" s="392">
        <f t="shared" si="3"/>
        <v>48.54627591798912</v>
      </c>
    </row>
    <row r="12" spans="1:15" ht="11.25">
      <c r="A12" s="10"/>
      <c r="B12" s="211"/>
      <c r="C12" s="23"/>
      <c r="D12" s="23"/>
      <c r="E12" s="23"/>
      <c r="F12" s="23"/>
      <c r="H12" s="388">
        <v>2002</v>
      </c>
      <c r="I12" s="23">
        <v>827.4</v>
      </c>
      <c r="J12" s="211">
        <v>3089.8</v>
      </c>
      <c r="K12" s="23">
        <v>436</v>
      </c>
      <c r="L12" s="7">
        <f t="shared" si="0"/>
        <v>2653.8</v>
      </c>
      <c r="M12" s="7">
        <f>I12/L12*100</f>
        <v>31.177933529278768</v>
      </c>
      <c r="N12" s="7">
        <f>K12/L12*100</f>
        <v>16.429271233702615</v>
      </c>
      <c r="O12" s="392">
        <f>N12+M12</f>
        <v>47.60720476298138</v>
      </c>
    </row>
    <row r="13" spans="1:15" ht="11.25">
      <c r="A13" s="10"/>
      <c r="B13" s="211"/>
      <c r="C13" s="23"/>
      <c r="D13" s="23"/>
      <c r="E13" s="23"/>
      <c r="F13" s="23"/>
      <c r="H13" s="388">
        <v>2003</v>
      </c>
      <c r="I13" s="23">
        <v>834.7</v>
      </c>
      <c r="J13" s="211">
        <v>3145.4</v>
      </c>
      <c r="K13" s="23">
        <v>441.9</v>
      </c>
      <c r="L13" s="7">
        <f t="shared" si="0"/>
        <v>2703.5</v>
      </c>
      <c r="M13" s="7">
        <f t="shared" si="1"/>
        <v>30.87479193637877</v>
      </c>
      <c r="N13" s="7">
        <f t="shared" si="2"/>
        <v>16.34547808396523</v>
      </c>
      <c r="O13" s="392">
        <f t="shared" si="3"/>
        <v>47.220270020344</v>
      </c>
    </row>
    <row r="14" spans="1:15" ht="11.25">
      <c r="A14" s="10"/>
      <c r="B14" s="211"/>
      <c r="C14" s="23"/>
      <c r="D14" s="23"/>
      <c r="E14" s="23"/>
      <c r="F14" s="23"/>
      <c r="H14" s="388">
        <v>2004</v>
      </c>
      <c r="I14" s="23">
        <v>843.8</v>
      </c>
      <c r="J14" s="211">
        <v>3201.4</v>
      </c>
      <c r="K14" s="23">
        <v>449.7</v>
      </c>
      <c r="L14" s="7">
        <f t="shared" si="0"/>
        <v>2751.7000000000003</v>
      </c>
      <c r="M14" s="7">
        <f>I14/L14*100</f>
        <v>30.664680015990108</v>
      </c>
      <c r="N14" s="7">
        <f t="shared" si="2"/>
        <v>16.3426245593633</v>
      </c>
      <c r="O14" s="392">
        <f t="shared" si="3"/>
        <v>47.00730457535341</v>
      </c>
    </row>
    <row r="15" spans="7:15" ht="11.25">
      <c r="G15" s="4" t="s">
        <v>288</v>
      </c>
      <c r="H15" s="388">
        <v>2005</v>
      </c>
      <c r="I15" s="23">
        <v>853.4</v>
      </c>
      <c r="J15" s="211">
        <v>3280.4</v>
      </c>
      <c r="K15" s="23">
        <v>458.9</v>
      </c>
      <c r="L15" s="7">
        <f t="shared" si="0"/>
        <v>2821.5</v>
      </c>
      <c r="M15" s="7">
        <f>I15/L15*100</f>
        <v>30.246322877901825</v>
      </c>
      <c r="N15" s="7">
        <f>K15/L15*100</f>
        <v>16.264398369661524</v>
      </c>
      <c r="O15" s="392">
        <f t="shared" si="3"/>
        <v>46.51072124756335</v>
      </c>
    </row>
    <row r="16" spans="2:15" ht="11.25">
      <c r="B16" s="24"/>
      <c r="H16" s="3">
        <v>2006</v>
      </c>
      <c r="I16" s="2">
        <v>865</v>
      </c>
      <c r="J16" s="389">
        <v>3367.9</v>
      </c>
      <c r="K16" s="2">
        <v>462.3</v>
      </c>
      <c r="L16" s="7">
        <f t="shared" si="0"/>
        <v>2905.6</v>
      </c>
      <c r="M16" s="7">
        <f>I16/L16*100</f>
        <v>29.770099118942735</v>
      </c>
      <c r="N16" s="7">
        <f>K16/L16*100</f>
        <v>15.910655286343614</v>
      </c>
      <c r="O16" s="392">
        <f>N16+M16</f>
        <v>45.68075440528635</v>
      </c>
    </row>
    <row r="17" spans="3:15" ht="11.25">
      <c r="C17" s="9"/>
      <c r="D17" s="9"/>
      <c r="E17" s="9"/>
      <c r="F17" s="9"/>
      <c r="H17" s="3">
        <v>2007</v>
      </c>
      <c r="I17" s="2">
        <v>883.8</v>
      </c>
      <c r="J17" s="2">
        <v>3455.2</v>
      </c>
      <c r="K17" s="2">
        <v>470.5</v>
      </c>
      <c r="L17" s="2">
        <v>2984.7</v>
      </c>
      <c r="M17" s="7">
        <f>I17/L17*100</f>
        <v>29.611016182530907</v>
      </c>
      <c r="N17" s="7">
        <f>K17/L17*100</f>
        <v>15.763728347907662</v>
      </c>
      <c r="O17" s="392">
        <f>N17+M17</f>
        <v>45.37474453043857</v>
      </c>
    </row>
    <row r="18" spans="1:13" ht="11.25">
      <c r="A18" s="33" t="s">
        <v>192</v>
      </c>
      <c r="M18" s="7"/>
    </row>
    <row r="20" spans="4:10" ht="11.25">
      <c r="D20" s="7"/>
      <c r="E20" s="7"/>
      <c r="F20" s="7"/>
      <c r="G20" s="7"/>
      <c r="H20" s="677"/>
      <c r="I20" s="7"/>
      <c r="J20" s="7"/>
    </row>
    <row r="21" spans="4:10" ht="11.25">
      <c r="D21" s="7"/>
      <c r="E21" s="7"/>
      <c r="F21" s="7"/>
      <c r="G21" s="7"/>
      <c r="H21" s="677"/>
      <c r="I21" s="7"/>
      <c r="J21" s="7"/>
    </row>
    <row r="22" spans="4:10" ht="11.25">
      <c r="D22" s="7"/>
      <c r="E22" s="7"/>
      <c r="F22" s="7"/>
      <c r="G22" s="7"/>
      <c r="H22" s="677"/>
      <c r="I22" s="7"/>
      <c r="J22" s="7"/>
    </row>
    <row r="23" spans="4:10" ht="11.25">
      <c r="D23" s="7"/>
      <c r="E23" s="7"/>
      <c r="F23" s="7"/>
      <c r="G23" s="7"/>
      <c r="H23" s="677"/>
      <c r="I23" s="7"/>
      <c r="J23" s="7"/>
    </row>
    <row r="24" spans="4:10" ht="11.25">
      <c r="D24" s="7"/>
      <c r="E24" s="7"/>
      <c r="F24" s="7"/>
      <c r="G24" s="7"/>
      <c r="H24" s="677"/>
      <c r="I24" s="7"/>
      <c r="J24" s="7"/>
    </row>
    <row r="25" spans="4:10" ht="11.25">
      <c r="D25" s="7"/>
      <c r="E25" s="7"/>
      <c r="F25" s="7"/>
      <c r="G25" s="7"/>
      <c r="H25" s="677"/>
      <c r="I25" s="7"/>
      <c r="J25" s="7"/>
    </row>
    <row r="26" spans="4:10" ht="11.25">
      <c r="D26" s="7"/>
      <c r="E26" s="7"/>
      <c r="F26" s="7"/>
      <c r="G26" s="7"/>
      <c r="H26" s="677"/>
      <c r="I26" s="7"/>
      <c r="J26" s="7"/>
    </row>
    <row r="27" spans="4:10" ht="11.25">
      <c r="D27" s="7"/>
      <c r="E27" s="7"/>
      <c r="F27" s="7"/>
      <c r="G27" s="7"/>
      <c r="H27" s="677"/>
      <c r="I27" s="7"/>
      <c r="J27" s="7"/>
    </row>
    <row r="28" spans="4:10" ht="11.25">
      <c r="D28" s="7"/>
      <c r="E28" s="7"/>
      <c r="F28" s="7"/>
      <c r="G28" s="7"/>
      <c r="H28" s="677"/>
      <c r="I28" s="7"/>
      <c r="J28" s="7"/>
    </row>
    <row r="29" spans="4:10" ht="11.25">
      <c r="D29" s="7"/>
      <c r="E29" s="7"/>
      <c r="F29" s="7"/>
      <c r="G29" s="7"/>
      <c r="H29" s="677"/>
      <c r="I29" s="7"/>
      <c r="J29" s="7"/>
    </row>
    <row r="30" spans="4:10" ht="11.25">
      <c r="D30" s="7"/>
      <c r="E30" s="7"/>
      <c r="F30" s="7"/>
      <c r="G30" s="7"/>
      <c r="H30" s="677"/>
      <c r="I30" s="7"/>
      <c r="J30" s="7"/>
    </row>
    <row r="31" spans="4:10" ht="11.25">
      <c r="D31" s="7"/>
      <c r="E31" s="7"/>
      <c r="F31" s="7"/>
      <c r="G31" s="7"/>
      <c r="H31" s="677"/>
      <c r="I31" s="7"/>
      <c r="J31" s="7"/>
    </row>
    <row r="34" ht="11.25">
      <c r="D34" s="389"/>
    </row>
  </sheetData>
  <mergeCells count="2">
    <mergeCell ref="H3:K3"/>
    <mergeCell ref="H4:H5"/>
  </mergeCells>
  <printOptions/>
  <pageMargins left="0.75" right="0.75" top="1" bottom="1" header="0.5" footer="0.5"/>
  <pageSetup horizontalDpi="600" verticalDpi="600" orientation="portrait" paperSize="9" r:id="rId2"/>
  <drawing r:id="rId1"/>
</worksheet>
</file>

<file path=xl/worksheets/sheet81.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140625" defaultRowHeight="12.75"/>
  <cols>
    <col min="1" max="1" width="14.7109375" style="2" customWidth="1"/>
    <col min="2" max="2" width="11.00390625" style="2" customWidth="1"/>
    <col min="3" max="3" width="7.421875" style="2" customWidth="1"/>
    <col min="4" max="4" width="9.8515625" style="2" customWidth="1"/>
    <col min="5" max="5" width="7.57421875" style="2" customWidth="1"/>
    <col min="6" max="16384" width="9.140625" style="2" customWidth="1"/>
  </cols>
  <sheetData>
    <row r="1" spans="1:2" ht="11.25">
      <c r="A1" s="100">
        <v>7.8</v>
      </c>
      <c r="B1" s="1" t="s">
        <v>201</v>
      </c>
    </row>
    <row r="2" spans="1:3" ht="11.25">
      <c r="A2" s="24"/>
      <c r="C2" s="24"/>
    </row>
    <row r="3" ht="11.25">
      <c r="D3" s="4" t="s">
        <v>361</v>
      </c>
    </row>
    <row r="4" spans="1:4" ht="22.5">
      <c r="A4" s="19" t="s">
        <v>548</v>
      </c>
      <c r="B4" s="15" t="s">
        <v>404</v>
      </c>
      <c r="C4" s="134" t="s">
        <v>631</v>
      </c>
      <c r="D4" s="15" t="s">
        <v>517</v>
      </c>
    </row>
    <row r="5" spans="1:12" ht="11.25" customHeight="1">
      <c r="A5" s="21" t="s">
        <v>628</v>
      </c>
      <c r="B5" s="407">
        <v>45.8</v>
      </c>
      <c r="C5" s="407">
        <v>29.7</v>
      </c>
      <c r="D5" s="407">
        <v>16.2</v>
      </c>
      <c r="I5"/>
      <c r="J5"/>
      <c r="K5"/>
      <c r="L5"/>
    </row>
    <row r="6" spans="1:12" ht="12.75">
      <c r="A6" s="20" t="s">
        <v>429</v>
      </c>
      <c r="B6" s="406">
        <v>53.3</v>
      </c>
      <c r="C6" s="406">
        <v>28.4</v>
      </c>
      <c r="D6" s="406">
        <v>24.9</v>
      </c>
      <c r="I6"/>
      <c r="J6"/>
      <c r="K6"/>
      <c r="L6"/>
    </row>
    <row r="7" spans="1:12" ht="12.75">
      <c r="A7" s="20" t="s">
        <v>425</v>
      </c>
      <c r="B7" s="406">
        <v>51.4</v>
      </c>
      <c r="C7" s="406">
        <v>28.2</v>
      </c>
      <c r="D7" s="406">
        <v>23.2</v>
      </c>
      <c r="I7"/>
      <c r="J7"/>
      <c r="K7"/>
      <c r="L7"/>
    </row>
    <row r="8" spans="1:12" ht="12.75">
      <c r="A8" s="20" t="s">
        <v>481</v>
      </c>
      <c r="B8" s="406">
        <v>47.8</v>
      </c>
      <c r="C8" s="406">
        <v>27.1</v>
      </c>
      <c r="D8" s="406">
        <v>20.7</v>
      </c>
      <c r="I8"/>
      <c r="J8"/>
      <c r="K8"/>
      <c r="L8"/>
    </row>
    <row r="9" spans="1:12" ht="12.75">
      <c r="A9" s="20" t="s">
        <v>437</v>
      </c>
      <c r="B9" s="406">
        <v>48.3</v>
      </c>
      <c r="C9" s="406">
        <v>26.8</v>
      </c>
      <c r="D9" s="406">
        <v>21.5</v>
      </c>
      <c r="I9"/>
      <c r="J9"/>
      <c r="K9"/>
      <c r="L9"/>
    </row>
    <row r="10" spans="1:12" ht="12.75">
      <c r="A10" s="20" t="s">
        <v>533</v>
      </c>
      <c r="B10" s="406">
        <v>50.6</v>
      </c>
      <c r="C10" s="406">
        <v>26.5</v>
      </c>
      <c r="D10" s="406">
        <v>24.1</v>
      </c>
      <c r="I10"/>
      <c r="J10"/>
      <c r="K10"/>
      <c r="L10"/>
    </row>
    <row r="11" spans="1:4" ht="11.25">
      <c r="A11" s="20" t="s">
        <v>532</v>
      </c>
      <c r="B11" s="406">
        <v>52.3</v>
      </c>
      <c r="C11" s="406">
        <v>25.9</v>
      </c>
      <c r="D11" s="406">
        <v>26.4</v>
      </c>
    </row>
    <row r="12" spans="1:4" ht="11.25">
      <c r="A12" s="20" t="s">
        <v>424</v>
      </c>
      <c r="B12" s="406">
        <v>51.7</v>
      </c>
      <c r="C12" s="406">
        <v>25.8</v>
      </c>
      <c r="D12" s="406">
        <v>25.9</v>
      </c>
    </row>
    <row r="13" spans="1:4" ht="11.25">
      <c r="A13" s="20" t="s">
        <v>534</v>
      </c>
      <c r="B13" s="406">
        <v>43.3</v>
      </c>
      <c r="C13" s="406">
        <v>25.7</v>
      </c>
      <c r="D13" s="406">
        <v>17.6</v>
      </c>
    </row>
    <row r="14" spans="1:4" ht="11.25">
      <c r="A14" s="20" t="s">
        <v>531</v>
      </c>
      <c r="B14" s="406">
        <v>50.5</v>
      </c>
      <c r="C14" s="406">
        <v>25.7</v>
      </c>
      <c r="D14" s="406">
        <v>24.8</v>
      </c>
    </row>
    <row r="15" spans="1:4" ht="11.25">
      <c r="A15" s="20" t="s">
        <v>545</v>
      </c>
      <c r="B15" s="406">
        <v>43.9</v>
      </c>
      <c r="C15" s="406">
        <v>24</v>
      </c>
      <c r="D15" s="406">
        <v>19.8</v>
      </c>
    </row>
    <row r="16" spans="1:4" ht="11.25">
      <c r="A16" s="21" t="s">
        <v>30</v>
      </c>
      <c r="B16" s="407">
        <v>48.6</v>
      </c>
      <c r="C16" s="407">
        <v>23.5</v>
      </c>
      <c r="D16" s="407">
        <v>25.2</v>
      </c>
    </row>
    <row r="17" spans="1:4" ht="11.25">
      <c r="A17" s="20" t="s">
        <v>543</v>
      </c>
      <c r="B17" s="406">
        <v>45.9</v>
      </c>
      <c r="C17" s="406">
        <v>23.2</v>
      </c>
      <c r="D17" s="406">
        <v>22.7</v>
      </c>
    </row>
    <row r="18" spans="1:4" ht="11.25">
      <c r="A18" s="20" t="s">
        <v>529</v>
      </c>
      <c r="B18" s="406">
        <v>48.2</v>
      </c>
      <c r="C18" s="406">
        <v>23.1</v>
      </c>
      <c r="D18" s="406">
        <v>25</v>
      </c>
    </row>
    <row r="19" spans="1:4" ht="11.25">
      <c r="A19" s="20" t="s">
        <v>530</v>
      </c>
      <c r="B19" s="406">
        <v>48.6</v>
      </c>
      <c r="C19" s="406">
        <v>23</v>
      </c>
      <c r="D19" s="406">
        <v>25.6</v>
      </c>
    </row>
    <row r="20" spans="1:4" ht="11.25">
      <c r="A20" s="20" t="s">
        <v>454</v>
      </c>
      <c r="B20" s="406">
        <v>38.9</v>
      </c>
      <c r="C20" s="406">
        <v>22.4</v>
      </c>
      <c r="D20" s="406">
        <v>16.5</v>
      </c>
    </row>
    <row r="21" spans="1:4" ht="11.25">
      <c r="A21" s="20" t="s">
        <v>546</v>
      </c>
      <c r="B21" s="406">
        <v>41.3</v>
      </c>
      <c r="C21" s="406">
        <v>22.3</v>
      </c>
      <c r="D21" s="406">
        <v>19</v>
      </c>
    </row>
    <row r="22" spans="1:4" ht="11.25">
      <c r="A22" s="20" t="s">
        <v>542</v>
      </c>
      <c r="B22" s="406">
        <v>45.2</v>
      </c>
      <c r="C22" s="406">
        <v>22.1</v>
      </c>
      <c r="D22" s="406">
        <v>23.2</v>
      </c>
    </row>
    <row r="23" spans="1:4" ht="11.25">
      <c r="A23" s="20" t="s">
        <v>453</v>
      </c>
      <c r="B23" s="406">
        <v>43.4</v>
      </c>
      <c r="C23" s="406">
        <v>22.1</v>
      </c>
      <c r="D23" s="406">
        <v>21.3</v>
      </c>
    </row>
    <row r="24" spans="1:4" ht="11.25">
      <c r="A24" s="20" t="s">
        <v>541</v>
      </c>
      <c r="B24" s="406">
        <v>47</v>
      </c>
      <c r="C24" s="406">
        <v>21.9</v>
      </c>
      <c r="D24" s="406">
        <v>25.1</v>
      </c>
    </row>
    <row r="25" spans="1:4" ht="11.25">
      <c r="A25" s="20" t="s">
        <v>427</v>
      </c>
      <c r="B25" s="406">
        <v>48.9</v>
      </c>
      <c r="C25" s="406">
        <v>21.3</v>
      </c>
      <c r="D25" s="406">
        <v>27.6</v>
      </c>
    </row>
    <row r="26" spans="1:4" ht="11.25">
      <c r="A26" s="20" t="s">
        <v>430</v>
      </c>
      <c r="B26" s="406">
        <v>51.5</v>
      </c>
      <c r="C26" s="406">
        <v>21.3</v>
      </c>
      <c r="D26" s="406">
        <v>30.2</v>
      </c>
    </row>
    <row r="27" spans="1:4" ht="11.25">
      <c r="A27" s="20" t="s">
        <v>428</v>
      </c>
      <c r="B27" s="406">
        <v>45.3</v>
      </c>
      <c r="C27" s="406">
        <v>21.1</v>
      </c>
      <c r="D27" s="406">
        <v>24.2</v>
      </c>
    </row>
    <row r="28" spans="1:4" ht="11.25">
      <c r="A28" s="20" t="s">
        <v>459</v>
      </c>
      <c r="B28" s="406">
        <v>50.8</v>
      </c>
      <c r="C28" s="406">
        <v>21</v>
      </c>
      <c r="D28" s="406">
        <v>29.9</v>
      </c>
    </row>
    <row r="29" spans="1:4" ht="11.25">
      <c r="A29" s="20" t="s">
        <v>540</v>
      </c>
      <c r="B29" s="406">
        <v>40.4</v>
      </c>
      <c r="C29" s="406">
        <v>20.2</v>
      </c>
      <c r="D29" s="406">
        <v>20.2</v>
      </c>
    </row>
    <row r="30" spans="1:4" ht="11.25">
      <c r="A30" s="20" t="s">
        <v>544</v>
      </c>
      <c r="B30" s="406">
        <v>45</v>
      </c>
      <c r="C30" s="406">
        <v>20.2</v>
      </c>
      <c r="D30" s="406">
        <v>24.8</v>
      </c>
    </row>
    <row r="31" spans="1:4" ht="11.25">
      <c r="A31" s="20" t="s">
        <v>547</v>
      </c>
      <c r="B31" s="406">
        <v>42.6</v>
      </c>
      <c r="C31" s="406">
        <v>19.9</v>
      </c>
      <c r="D31" s="406">
        <v>22.7</v>
      </c>
    </row>
    <row r="32" spans="1:4" ht="11.25">
      <c r="A32" s="20" t="s">
        <v>452</v>
      </c>
      <c r="B32" s="406">
        <v>44.3</v>
      </c>
      <c r="C32" s="406">
        <v>19.4</v>
      </c>
      <c r="D32" s="406">
        <v>24.9</v>
      </c>
    </row>
    <row r="33" spans="1:4" ht="11.25">
      <c r="A33" s="20"/>
      <c r="B33" s="406"/>
      <c r="C33" s="406"/>
      <c r="D33" s="406"/>
    </row>
    <row r="34" spans="1:4" ht="11.25">
      <c r="A34" s="20" t="s">
        <v>31</v>
      </c>
      <c r="B34" s="406">
        <v>59.6</v>
      </c>
      <c r="C34" s="406">
        <v>42.2</v>
      </c>
      <c r="D34" s="406">
        <v>10.1</v>
      </c>
    </row>
    <row r="35" spans="1:4" ht="11.25">
      <c r="A35" s="20" t="s">
        <v>451</v>
      </c>
      <c r="B35" s="406">
        <v>51.5</v>
      </c>
      <c r="C35" s="406">
        <v>29.3</v>
      </c>
      <c r="D35" s="406">
        <v>22.2</v>
      </c>
    </row>
    <row r="36" spans="1:4" ht="11.25">
      <c r="A36" s="20" t="s">
        <v>42</v>
      </c>
      <c r="B36" s="406">
        <v>43.1</v>
      </c>
      <c r="C36" s="406">
        <v>27.1</v>
      </c>
      <c r="D36" s="406">
        <v>16</v>
      </c>
    </row>
    <row r="37" spans="1:4" ht="11.25">
      <c r="A37" s="20" t="s">
        <v>33</v>
      </c>
      <c r="B37" s="406">
        <v>48.5</v>
      </c>
      <c r="C37" s="406">
        <v>23.2</v>
      </c>
      <c r="D37" s="406">
        <v>25.4</v>
      </c>
    </row>
    <row r="38" spans="1:4" ht="11.25">
      <c r="A38" s="22" t="s">
        <v>461</v>
      </c>
      <c r="B38" s="412">
        <v>47</v>
      </c>
      <c r="C38" s="412">
        <v>23.1</v>
      </c>
      <c r="D38" s="412">
        <v>23.8</v>
      </c>
    </row>
    <row r="39" ht="11.25">
      <c r="D39" s="4" t="s">
        <v>520</v>
      </c>
    </row>
    <row r="41" ht="11.25">
      <c r="A41" s="33" t="s">
        <v>202</v>
      </c>
    </row>
  </sheetData>
  <printOptions/>
  <pageMargins left="0.75" right="0.75" top="1" bottom="1" header="0.5" footer="0.5"/>
  <pageSetup horizontalDpi="600" verticalDpi="600" orientation="portrait" paperSize="9" r:id="rId1"/>
</worksheet>
</file>

<file path=xl/worksheets/sheet82.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140625" defaultRowHeight="12.75"/>
  <cols>
    <col min="1" max="1" width="12.7109375" style="0" customWidth="1"/>
    <col min="2" max="2" width="12.57421875" style="0" customWidth="1"/>
    <col min="3" max="3" width="11.8515625" style="0" customWidth="1"/>
    <col min="4" max="4" width="7.28125" style="0" customWidth="1"/>
  </cols>
  <sheetData>
    <row r="1" spans="1:2" ht="12.75">
      <c r="A1" s="100">
        <v>7.9</v>
      </c>
      <c r="B1" s="100" t="s">
        <v>218</v>
      </c>
    </row>
    <row r="2" ht="12.75">
      <c r="A2" s="317"/>
    </row>
    <row r="3" spans="1:3" ht="12.75">
      <c r="A3" s="100"/>
      <c r="C3" s="4" t="s">
        <v>289</v>
      </c>
    </row>
    <row r="4" spans="1:11" ht="12.75">
      <c r="A4" s="223" t="s">
        <v>550</v>
      </c>
      <c r="B4" s="224" t="s">
        <v>450</v>
      </c>
      <c r="C4" s="224" t="s">
        <v>628</v>
      </c>
      <c r="D4" s="583"/>
      <c r="F4" s="2"/>
      <c r="G4" s="2"/>
      <c r="H4" s="2"/>
      <c r="I4" s="2"/>
      <c r="J4" s="2"/>
      <c r="K4" s="2"/>
    </row>
    <row r="5" spans="1:11" ht="12.75">
      <c r="A5" s="167">
        <v>1997</v>
      </c>
      <c r="B5" s="482">
        <v>1.44</v>
      </c>
      <c r="C5" s="482">
        <v>1.94</v>
      </c>
      <c r="D5" s="584"/>
      <c r="E5" s="2"/>
      <c r="F5" s="2"/>
      <c r="G5" s="2"/>
      <c r="H5" s="2"/>
      <c r="I5" s="2"/>
      <c r="J5" s="2"/>
      <c r="K5" s="2"/>
    </row>
    <row r="6" spans="1:11" ht="12.75">
      <c r="A6" s="167">
        <v>1998</v>
      </c>
      <c r="B6" s="482">
        <v>1.43</v>
      </c>
      <c r="C6" s="482">
        <v>1.95</v>
      </c>
      <c r="D6" s="584"/>
      <c r="E6" s="2"/>
      <c r="F6" s="2"/>
      <c r="G6" s="2"/>
      <c r="H6" s="2"/>
      <c r="I6" s="2"/>
      <c r="J6" s="2"/>
      <c r="K6" s="2"/>
    </row>
    <row r="7" spans="1:11" ht="12.75">
      <c r="A7" s="167">
        <v>1999</v>
      </c>
      <c r="B7" s="482">
        <v>1.42</v>
      </c>
      <c r="C7" s="482">
        <v>1.91</v>
      </c>
      <c r="D7" s="584"/>
      <c r="E7" s="2"/>
      <c r="F7" s="2"/>
      <c r="G7" s="2"/>
      <c r="H7" s="2"/>
      <c r="I7" s="2"/>
      <c r="J7" s="2"/>
      <c r="K7" s="2"/>
    </row>
    <row r="8" spans="1:11" ht="12.75">
      <c r="A8" s="167">
        <v>2000</v>
      </c>
      <c r="B8" s="482">
        <v>1.48</v>
      </c>
      <c r="C8" s="482">
        <v>1.9</v>
      </c>
      <c r="D8" s="584"/>
      <c r="E8" s="2"/>
      <c r="F8" s="2"/>
      <c r="G8" s="2"/>
      <c r="H8" s="2"/>
      <c r="I8" s="2"/>
      <c r="J8" s="2"/>
      <c r="K8" s="2"/>
    </row>
    <row r="9" spans="1:11" ht="12.75">
      <c r="A9" s="167">
        <v>2001</v>
      </c>
      <c r="B9" s="482">
        <v>1.46</v>
      </c>
      <c r="C9" s="482">
        <v>1.96</v>
      </c>
      <c r="D9" s="584"/>
      <c r="E9" s="2"/>
      <c r="F9" s="2"/>
      <c r="G9" s="2"/>
      <c r="H9" s="2"/>
      <c r="I9" s="2"/>
      <c r="J9" s="2"/>
      <c r="K9" s="2"/>
    </row>
    <row r="10" spans="1:11" ht="12.75">
      <c r="A10" s="167">
        <v>2002</v>
      </c>
      <c r="B10" s="482">
        <v>1.46</v>
      </c>
      <c r="C10" s="482">
        <v>1.98</v>
      </c>
      <c r="D10" s="584"/>
      <c r="E10" s="2"/>
      <c r="F10" s="2"/>
      <c r="G10" s="2"/>
      <c r="H10" s="2"/>
      <c r="I10" s="2"/>
      <c r="J10" s="2"/>
      <c r="K10" s="2"/>
    </row>
    <row r="11" spans="1:11" ht="12.75">
      <c r="A11" s="167">
        <v>2003</v>
      </c>
      <c r="B11" s="482">
        <v>1.48</v>
      </c>
      <c r="C11" s="482">
        <v>1.98</v>
      </c>
      <c r="D11" s="584"/>
      <c r="E11" s="2"/>
      <c r="F11" s="2"/>
      <c r="G11" s="2"/>
      <c r="H11" s="2"/>
      <c r="I11" s="2"/>
      <c r="J11" s="2"/>
      <c r="K11" s="2"/>
    </row>
    <row r="12" spans="1:11" ht="12.75">
      <c r="A12" s="167">
        <v>2004</v>
      </c>
      <c r="B12" s="482">
        <v>1.51</v>
      </c>
      <c r="C12" s="482">
        <v>1.95</v>
      </c>
      <c r="D12" s="584"/>
      <c r="E12" s="2"/>
      <c r="F12" s="2"/>
      <c r="G12" s="2"/>
      <c r="H12" s="2"/>
      <c r="I12" s="2"/>
      <c r="J12" s="2"/>
      <c r="K12" s="2"/>
    </row>
    <row r="13" spans="1:11" ht="12.75">
      <c r="A13" s="167">
        <v>2005</v>
      </c>
      <c r="B13" s="482">
        <v>1.52</v>
      </c>
      <c r="C13" s="482">
        <v>1.88</v>
      </c>
      <c r="D13" s="584"/>
      <c r="E13" s="2"/>
      <c r="F13" s="2"/>
      <c r="G13" s="2"/>
      <c r="H13" s="2"/>
      <c r="I13" s="2"/>
      <c r="J13" s="2"/>
      <c r="K13" s="2"/>
    </row>
    <row r="14" spans="1:11" ht="12.75">
      <c r="A14" s="169">
        <v>2006</v>
      </c>
      <c r="B14" s="601" t="s">
        <v>483</v>
      </c>
      <c r="C14" s="483">
        <v>1.9</v>
      </c>
      <c r="D14" s="584"/>
      <c r="E14" s="2"/>
      <c r="F14" s="2"/>
      <c r="G14" s="2"/>
      <c r="H14" s="2"/>
      <c r="I14" s="2"/>
      <c r="J14" s="2"/>
      <c r="K14" s="2"/>
    </row>
    <row r="15" spans="3:11" ht="12.75">
      <c r="C15" s="4" t="s">
        <v>409</v>
      </c>
      <c r="F15" s="2"/>
      <c r="G15" s="2"/>
      <c r="H15" s="2"/>
      <c r="I15" s="2"/>
      <c r="J15" s="2"/>
      <c r="K15" s="2"/>
    </row>
    <row r="16" spans="1:11" ht="12.75">
      <c r="A16" s="99"/>
      <c r="F16" s="2"/>
      <c r="G16" s="2"/>
      <c r="H16" s="2"/>
      <c r="I16" s="2"/>
      <c r="J16" s="2"/>
      <c r="K16" s="2"/>
    </row>
    <row r="17" spans="1:11" ht="12.75">
      <c r="A17" s="33" t="s">
        <v>60</v>
      </c>
      <c r="F17" s="2"/>
      <c r="G17" s="2"/>
      <c r="H17" s="2"/>
      <c r="I17" s="2"/>
      <c r="J17" s="2"/>
      <c r="K17" s="2"/>
    </row>
  </sheetData>
  <printOptions/>
  <pageMargins left="0.75" right="0.75" top="1" bottom="1" header="0.5" footer="0.5"/>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3.00390625" style="2" customWidth="1"/>
    <col min="2" max="16384" width="9.140625" style="2" customWidth="1"/>
  </cols>
  <sheetData>
    <row r="1" spans="1:2" ht="11.25">
      <c r="A1" s="349" t="s">
        <v>371</v>
      </c>
      <c r="B1" s="1" t="s">
        <v>203</v>
      </c>
    </row>
    <row r="2" ht="11.25">
      <c r="A2" s="24"/>
    </row>
    <row r="3" spans="1:4" ht="11.25">
      <c r="A3" s="1"/>
      <c r="D3" s="4" t="s">
        <v>289</v>
      </c>
    </row>
    <row r="4" spans="1:4" ht="11.25">
      <c r="A4" s="19" t="s">
        <v>548</v>
      </c>
      <c r="B4" s="19">
        <v>1996</v>
      </c>
      <c r="C4" s="19">
        <v>2001</v>
      </c>
      <c r="D4" s="35">
        <v>2006</v>
      </c>
    </row>
    <row r="5" spans="1:4" ht="11.25">
      <c r="A5" s="20" t="s">
        <v>429</v>
      </c>
      <c r="B5" s="518" t="s">
        <v>483</v>
      </c>
      <c r="C5" s="518">
        <v>1.9</v>
      </c>
      <c r="D5" s="518">
        <v>2</v>
      </c>
    </row>
    <row r="6" spans="1:4" ht="11.25">
      <c r="A6" s="21" t="s">
        <v>628</v>
      </c>
      <c r="B6" s="519">
        <v>1.89</v>
      </c>
      <c r="C6" s="519">
        <v>1.96</v>
      </c>
      <c r="D6" s="519">
        <v>1.9</v>
      </c>
    </row>
    <row r="7" spans="1:4" ht="11.25">
      <c r="A7" s="20" t="s">
        <v>532</v>
      </c>
      <c r="B7" s="518">
        <v>1.6</v>
      </c>
      <c r="C7" s="518">
        <v>1.57</v>
      </c>
      <c r="D7" s="518">
        <v>1.85</v>
      </c>
    </row>
    <row r="8" spans="1:4" ht="11.25">
      <c r="A8" s="20" t="s">
        <v>531</v>
      </c>
      <c r="B8" s="518">
        <v>1.76</v>
      </c>
      <c r="C8" s="518">
        <v>1.73</v>
      </c>
      <c r="D8" s="518">
        <v>1.84</v>
      </c>
    </row>
    <row r="9" spans="1:4" ht="11.25">
      <c r="A9" s="20" t="s">
        <v>533</v>
      </c>
      <c r="B9" s="518">
        <v>1.73</v>
      </c>
      <c r="C9" s="518">
        <v>1.63</v>
      </c>
      <c r="D9" s="518">
        <v>1.84</v>
      </c>
    </row>
    <row r="10" spans="1:4" ht="11.25">
      <c r="A10" s="20" t="s">
        <v>425</v>
      </c>
      <c r="B10" s="518">
        <v>1.75</v>
      </c>
      <c r="C10" s="518">
        <v>1.76</v>
      </c>
      <c r="D10" s="518">
        <v>1.83</v>
      </c>
    </row>
    <row r="11" spans="1:4" ht="11.25">
      <c r="A11" s="20" t="s">
        <v>437</v>
      </c>
      <c r="B11" s="518">
        <v>1.53</v>
      </c>
      <c r="C11" s="518">
        <v>1.71</v>
      </c>
      <c r="D11" s="518">
        <v>1.7</v>
      </c>
    </row>
    <row r="12" spans="1:4" ht="11.25">
      <c r="A12" s="20" t="s">
        <v>431</v>
      </c>
      <c r="B12" s="518">
        <v>1.77</v>
      </c>
      <c r="C12" s="518">
        <v>1.65</v>
      </c>
      <c r="D12" s="518">
        <v>1.65</v>
      </c>
    </row>
    <row r="13" spans="1:4" ht="11.25">
      <c r="A13" s="20" t="s">
        <v>541</v>
      </c>
      <c r="B13" s="518">
        <v>1.37</v>
      </c>
      <c r="C13" s="518">
        <v>1.34</v>
      </c>
      <c r="D13" s="518">
        <v>1.55</v>
      </c>
    </row>
    <row r="14" spans="1:4" ht="11.25">
      <c r="A14" s="20" t="s">
        <v>534</v>
      </c>
      <c r="B14" s="518">
        <v>1.95</v>
      </c>
      <c r="C14" s="518">
        <v>1.57</v>
      </c>
      <c r="D14" s="518">
        <v>1.47</v>
      </c>
    </row>
    <row r="15" spans="1:4" ht="11.25">
      <c r="A15" s="20" t="s">
        <v>545</v>
      </c>
      <c r="B15" s="518" t="s">
        <v>483</v>
      </c>
      <c r="C15" s="518" t="s">
        <v>483</v>
      </c>
      <c r="D15" s="518">
        <v>1.41</v>
      </c>
    </row>
    <row r="16" spans="1:4" ht="11.25">
      <c r="A16" s="20" t="s">
        <v>529</v>
      </c>
      <c r="B16" s="518">
        <v>1.45</v>
      </c>
      <c r="C16" s="518">
        <v>1.33</v>
      </c>
      <c r="D16" s="518">
        <v>1.4</v>
      </c>
    </row>
    <row r="17" spans="1:4" ht="11.25">
      <c r="A17" s="20" t="s">
        <v>427</v>
      </c>
      <c r="B17" s="518">
        <v>1.28</v>
      </c>
      <c r="C17" s="518">
        <v>1.25</v>
      </c>
      <c r="D17" s="518">
        <v>1.39</v>
      </c>
    </row>
    <row r="18" spans="1:4" ht="11.25">
      <c r="A18" s="20" t="s">
        <v>452</v>
      </c>
      <c r="B18" s="518">
        <v>1.23</v>
      </c>
      <c r="C18" s="518">
        <v>1.21</v>
      </c>
      <c r="D18" s="518">
        <v>1.37</v>
      </c>
    </row>
    <row r="19" spans="1:4" ht="11.25">
      <c r="A19" s="20" t="s">
        <v>544</v>
      </c>
      <c r="B19" s="518">
        <v>1.18</v>
      </c>
      <c r="C19" s="518">
        <v>1.21</v>
      </c>
      <c r="D19" s="518">
        <v>1.35</v>
      </c>
    </row>
    <row r="20" spans="1:4" ht="11.25">
      <c r="A20" s="20" t="s">
        <v>530</v>
      </c>
      <c r="B20" s="518">
        <v>1.44</v>
      </c>
      <c r="C20" s="518">
        <v>1.45</v>
      </c>
      <c r="D20" s="518">
        <v>1.35</v>
      </c>
    </row>
    <row r="21" spans="1:4" ht="11.25">
      <c r="A21" s="20" t="s">
        <v>542</v>
      </c>
      <c r="B21" s="518">
        <v>1.46</v>
      </c>
      <c r="C21" s="518">
        <v>1.31</v>
      </c>
      <c r="D21" s="518">
        <v>1.34</v>
      </c>
    </row>
    <row r="22" spans="1:4" ht="11.25">
      <c r="A22" s="20" t="s">
        <v>540</v>
      </c>
      <c r="B22" s="518">
        <v>1.18</v>
      </c>
      <c r="C22" s="518">
        <v>1.14</v>
      </c>
      <c r="D22" s="518">
        <v>1.33</v>
      </c>
    </row>
    <row r="23" spans="1:4" ht="11.25">
      <c r="A23" s="20" t="s">
        <v>459</v>
      </c>
      <c r="B23" s="518">
        <v>1.32</v>
      </c>
      <c r="C23" s="518">
        <v>1.35</v>
      </c>
      <c r="D23" s="518">
        <v>1.32</v>
      </c>
    </row>
    <row r="24" spans="1:4" ht="11.25">
      <c r="A24" s="20" t="s">
        <v>543</v>
      </c>
      <c r="B24" s="518">
        <v>1.49</v>
      </c>
      <c r="C24" s="518">
        <v>1.3</v>
      </c>
      <c r="D24" s="518">
        <v>1.31</v>
      </c>
    </row>
    <row r="25" spans="1:4" ht="11.25">
      <c r="A25" s="20" t="s">
        <v>453</v>
      </c>
      <c r="B25" s="518">
        <v>1.37</v>
      </c>
      <c r="C25" s="518">
        <v>1.31</v>
      </c>
      <c r="D25" s="518">
        <v>1.31</v>
      </c>
    </row>
    <row r="26" spans="1:4" ht="11.25">
      <c r="A26" s="20" t="s">
        <v>547</v>
      </c>
      <c r="B26" s="518">
        <v>1.28</v>
      </c>
      <c r="C26" s="518">
        <v>1.21</v>
      </c>
      <c r="D26" s="518">
        <v>1.31</v>
      </c>
    </row>
    <row r="27" spans="1:4" ht="11.25">
      <c r="A27" s="20" t="s">
        <v>546</v>
      </c>
      <c r="B27" s="518">
        <v>1.59</v>
      </c>
      <c r="C27" s="518">
        <v>1.32</v>
      </c>
      <c r="D27" s="518">
        <v>1.27</v>
      </c>
    </row>
    <row r="28" spans="1:4" ht="11.25">
      <c r="A28" s="20" t="s">
        <v>454</v>
      </c>
      <c r="B28" s="518">
        <v>1.47</v>
      </c>
      <c r="C28" s="518">
        <v>1.2</v>
      </c>
      <c r="D28" s="518">
        <v>1.24</v>
      </c>
    </row>
    <row r="29" spans="1:4" ht="11.25">
      <c r="A29" s="20" t="s">
        <v>428</v>
      </c>
      <c r="B29" s="518">
        <v>1.16</v>
      </c>
      <c r="C29" s="518">
        <v>1.24</v>
      </c>
      <c r="D29" s="518" t="s">
        <v>483</v>
      </c>
    </row>
    <row r="30" spans="1:4" ht="11.25">
      <c r="A30" s="20" t="s">
        <v>430</v>
      </c>
      <c r="B30" s="518">
        <v>1.2</v>
      </c>
      <c r="C30" s="518">
        <v>1.25</v>
      </c>
      <c r="D30" s="518" t="s">
        <v>483</v>
      </c>
    </row>
    <row r="31" spans="1:4" ht="11.25">
      <c r="A31" s="20"/>
      <c r="B31" s="518"/>
      <c r="C31" s="518"/>
      <c r="D31" s="518"/>
    </row>
    <row r="32" spans="1:4" ht="11.25">
      <c r="A32" s="20" t="s">
        <v>451</v>
      </c>
      <c r="B32" s="518">
        <v>1.89</v>
      </c>
      <c r="C32" s="518">
        <v>1.78</v>
      </c>
      <c r="D32" s="518">
        <v>1.9</v>
      </c>
    </row>
    <row r="33" spans="1:4" ht="11.25">
      <c r="A33" s="564" t="s">
        <v>42</v>
      </c>
      <c r="B33" s="518">
        <v>2.07</v>
      </c>
      <c r="C33" s="518">
        <v>1.73</v>
      </c>
      <c r="D33" s="518">
        <v>1.46</v>
      </c>
    </row>
    <row r="34" spans="1:4" ht="11.25">
      <c r="A34" s="20" t="s">
        <v>461</v>
      </c>
      <c r="B34" s="518">
        <v>1.5</v>
      </c>
      <c r="C34" s="518">
        <v>1.38</v>
      </c>
      <c r="D34" s="518">
        <v>1.43</v>
      </c>
    </row>
    <row r="35" spans="1:4" ht="11.25">
      <c r="A35" s="20" t="s">
        <v>33</v>
      </c>
      <c r="B35" s="518" t="s">
        <v>483</v>
      </c>
      <c r="C35" s="518">
        <v>1.38</v>
      </c>
      <c r="D35" s="518">
        <v>1.38</v>
      </c>
    </row>
    <row r="36" spans="1:4" ht="11.25">
      <c r="A36" s="22" t="s">
        <v>460</v>
      </c>
      <c r="B36" s="601">
        <v>2.12</v>
      </c>
      <c r="C36" s="601">
        <v>1.95</v>
      </c>
      <c r="D36" s="601" t="s">
        <v>483</v>
      </c>
    </row>
    <row r="37" ht="11.25">
      <c r="D37" s="4" t="s">
        <v>520</v>
      </c>
    </row>
    <row r="38" spans="1:4" ht="12.75">
      <c r="A38"/>
      <c r="B38"/>
      <c r="C38"/>
      <c r="D38"/>
    </row>
    <row r="39" spans="1:4" ht="12.75">
      <c r="A39" s="2" t="s">
        <v>61</v>
      </c>
      <c r="B39"/>
      <c r="C39"/>
      <c r="D39"/>
    </row>
    <row r="41" ht="11.25">
      <c r="A41" s="33"/>
    </row>
  </sheetData>
  <printOptions/>
  <pageMargins left="0.75" right="0.75" top="1" bottom="1" header="0.5" footer="0.5"/>
  <pageSetup horizontalDpi="600" verticalDpi="600" orientation="portrait" paperSize="9" r:id="rId1"/>
</worksheet>
</file>

<file path=xl/worksheets/sheet84.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140625" defaultRowHeight="12.75"/>
  <cols>
    <col min="1" max="1" width="5.57421875" style="217" customWidth="1"/>
    <col min="2" max="16384" width="9.140625" style="216" customWidth="1"/>
  </cols>
  <sheetData>
    <row r="1" spans="1:2" ht="11.25">
      <c r="A1" s="361">
        <v>7.11</v>
      </c>
      <c r="B1" s="215" t="s">
        <v>283</v>
      </c>
    </row>
    <row r="2" spans="1:2" ht="11.25">
      <c r="A2" s="675"/>
      <c r="B2" s="316"/>
    </row>
    <row r="3" spans="4:8" ht="12.75">
      <c r="D3" s="218" t="s">
        <v>405</v>
      </c>
      <c r="F3"/>
      <c r="G3"/>
      <c r="H3"/>
    </row>
    <row r="4" spans="1:8" ht="12.75">
      <c r="A4" s="308" t="s">
        <v>550</v>
      </c>
      <c r="B4" s="309" t="s">
        <v>406</v>
      </c>
      <c r="C4" s="309" t="s">
        <v>407</v>
      </c>
      <c r="D4" s="309" t="s">
        <v>593</v>
      </c>
      <c r="F4"/>
      <c r="G4"/>
      <c r="H4"/>
    </row>
    <row r="5" spans="1:9" ht="12.75">
      <c r="A5" s="219">
        <v>1998</v>
      </c>
      <c r="B5" s="419">
        <v>9.2</v>
      </c>
      <c r="C5" s="419">
        <v>83.4</v>
      </c>
      <c r="D5" s="419">
        <v>92.6</v>
      </c>
      <c r="F5"/>
      <c r="G5"/>
      <c r="H5"/>
      <c r="I5"/>
    </row>
    <row r="6" spans="1:9" ht="12.75">
      <c r="A6" s="219">
        <v>1999</v>
      </c>
      <c r="B6" s="419">
        <v>9.9</v>
      </c>
      <c r="C6" s="419">
        <v>78.1</v>
      </c>
      <c r="D6" s="419">
        <v>88</v>
      </c>
      <c r="F6"/>
      <c r="G6"/>
      <c r="H6"/>
      <c r="I6"/>
    </row>
    <row r="7" spans="1:9" ht="12.75">
      <c r="A7" s="219">
        <v>2000</v>
      </c>
      <c r="B7" s="419">
        <v>10.3</v>
      </c>
      <c r="C7" s="419">
        <v>93</v>
      </c>
      <c r="D7" s="419">
        <v>103.4</v>
      </c>
      <c r="F7"/>
      <c r="G7"/>
      <c r="H7"/>
      <c r="I7"/>
    </row>
    <row r="8" spans="1:9" ht="12.75">
      <c r="A8" s="219">
        <v>2001</v>
      </c>
      <c r="B8" s="419">
        <v>10.5</v>
      </c>
      <c r="C8" s="419">
        <v>102.9</v>
      </c>
      <c r="D8" s="419">
        <v>113.3</v>
      </c>
      <c r="F8"/>
      <c r="G8"/>
      <c r="H8"/>
      <c r="I8"/>
    </row>
    <row r="9" spans="1:9" ht="12.75">
      <c r="A9" s="219">
        <v>2002</v>
      </c>
      <c r="B9" s="813">
        <v>11.7</v>
      </c>
      <c r="C9" s="814">
        <v>103.3</v>
      </c>
      <c r="D9" s="814">
        <v>115</v>
      </c>
      <c r="F9"/>
      <c r="G9"/>
      <c r="H9"/>
      <c r="I9"/>
    </row>
    <row r="10" spans="1:9" ht="12.75">
      <c r="A10" s="219">
        <v>2003</v>
      </c>
      <c r="B10" s="813">
        <v>10.1</v>
      </c>
      <c r="C10" s="814">
        <v>105.3</v>
      </c>
      <c r="D10" s="814">
        <v>115.4</v>
      </c>
      <c r="F10"/>
      <c r="G10"/>
      <c r="H10"/>
      <c r="I10"/>
    </row>
    <row r="11" spans="1:9" ht="11.25" customHeight="1">
      <c r="A11" s="220">
        <v>2004</v>
      </c>
      <c r="B11" s="813">
        <v>10.7</v>
      </c>
      <c r="C11" s="815">
        <v>106.5</v>
      </c>
      <c r="D11" s="815">
        <v>117.2</v>
      </c>
      <c r="F11"/>
      <c r="G11"/>
      <c r="H11"/>
      <c r="I11"/>
    </row>
    <row r="12" spans="1:9" ht="11.25" customHeight="1">
      <c r="A12" s="220">
        <v>2005</v>
      </c>
      <c r="B12" s="813">
        <v>10.1</v>
      </c>
      <c r="C12" s="815">
        <v>111.4</v>
      </c>
      <c r="D12" s="815">
        <v>121.6</v>
      </c>
      <c r="F12"/>
      <c r="G12"/>
      <c r="H12"/>
      <c r="I12"/>
    </row>
    <row r="13" spans="1:9" ht="11.25" customHeight="1">
      <c r="A13" s="220">
        <v>2006</v>
      </c>
      <c r="B13" s="813">
        <v>10.5</v>
      </c>
      <c r="C13" s="815">
        <v>113.7</v>
      </c>
      <c r="D13" s="815">
        <v>124.3</v>
      </c>
      <c r="F13"/>
      <c r="G13"/>
      <c r="H13"/>
      <c r="I13"/>
    </row>
    <row r="14" spans="1:9" ht="11.25" customHeight="1">
      <c r="A14" s="307">
        <v>2007</v>
      </c>
      <c r="B14" s="816">
        <v>9.7</v>
      </c>
      <c r="C14" s="535">
        <v>121</v>
      </c>
      <c r="D14" s="535">
        <v>130.7</v>
      </c>
      <c r="F14"/>
      <c r="G14"/>
      <c r="H14"/>
      <c r="I14"/>
    </row>
    <row r="15" spans="4:8" ht="11.25" customHeight="1">
      <c r="D15" s="218" t="s">
        <v>285</v>
      </c>
      <c r="F15"/>
      <c r="G15"/>
      <c r="H15"/>
    </row>
    <row r="16" ht="13.5" customHeight="1"/>
    <row r="17" spans="1:4" ht="11.25" customHeight="1">
      <c r="A17" s="674" t="s">
        <v>286</v>
      </c>
      <c r="B17" s="226"/>
      <c r="C17" s="226"/>
      <c r="D17" s="226"/>
    </row>
    <row r="18" spans="1:4" ht="13.5" customHeight="1">
      <c r="A18" s="221" t="s">
        <v>284</v>
      </c>
      <c r="B18" s="226"/>
      <c r="C18" s="226"/>
      <c r="D18" s="226"/>
    </row>
    <row r="19" spans="1:4" ht="11.25">
      <c r="A19" s="225"/>
      <c r="B19" s="226"/>
      <c r="C19" s="226"/>
      <c r="D19" s="226"/>
    </row>
  </sheetData>
  <printOptions/>
  <pageMargins left="0.75" right="0.75" top="1" bottom="1" header="0.5" footer="0.5"/>
  <pageSetup horizontalDpi="600" verticalDpi="600" orientation="portrait" paperSize="9" scale="90" r:id="rId2"/>
  <drawing r:id="rId1"/>
</worksheet>
</file>

<file path=xl/worksheets/sheet85.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8515625" style="217" customWidth="1"/>
    <col min="2" max="2" width="10.00390625" style="216" customWidth="1"/>
    <col min="3" max="3" width="9.7109375" style="216" customWidth="1"/>
    <col min="4" max="4" width="10.00390625" style="216" customWidth="1"/>
    <col min="5" max="5" width="12.00390625" style="216" customWidth="1"/>
    <col min="6" max="6" width="11.421875" style="216" customWidth="1"/>
    <col min="7" max="9" width="9.140625" style="216" customWidth="1"/>
    <col min="10" max="10" width="10.140625" style="216" customWidth="1"/>
    <col min="11" max="11" width="11.421875" style="216" customWidth="1"/>
    <col min="12" max="16384" width="9.140625" style="216" customWidth="1"/>
  </cols>
  <sheetData>
    <row r="1" spans="1:2" ht="11.25">
      <c r="A1" s="361">
        <v>7.12</v>
      </c>
      <c r="B1" s="215" t="s">
        <v>269</v>
      </c>
    </row>
    <row r="2" spans="1:2" ht="11.25">
      <c r="A2" s="743"/>
      <c r="B2" s="316"/>
    </row>
    <row r="3" spans="4:6" ht="22.5">
      <c r="D3" s="218" t="s">
        <v>408</v>
      </c>
      <c r="E3" s="227" t="s">
        <v>594</v>
      </c>
      <c r="F3" s="218" t="s">
        <v>457</v>
      </c>
    </row>
    <row r="4" spans="1:10" ht="34.5" customHeight="1">
      <c r="A4" s="308" t="s">
        <v>550</v>
      </c>
      <c r="B4" s="309" t="s">
        <v>362</v>
      </c>
      <c r="C4" s="309" t="s">
        <v>650</v>
      </c>
      <c r="D4" s="309" t="s">
        <v>649</v>
      </c>
      <c r="E4" s="309" t="s">
        <v>362</v>
      </c>
      <c r="F4" s="582" t="s">
        <v>183</v>
      </c>
      <c r="G4"/>
      <c r="H4"/>
      <c r="I4"/>
      <c r="J4"/>
    </row>
    <row r="5" spans="1:10" ht="12.75">
      <c r="A5" s="818">
        <v>1998</v>
      </c>
      <c r="B5" s="807">
        <v>132.9</v>
      </c>
      <c r="C5" s="807">
        <v>42</v>
      </c>
      <c r="D5" s="807">
        <v>90.9</v>
      </c>
      <c r="E5" s="807">
        <v>10.9</v>
      </c>
      <c r="F5" s="807">
        <v>31.627796287482152</v>
      </c>
      <c r="G5"/>
      <c r="H5"/>
      <c r="I5"/>
      <c r="J5"/>
    </row>
    <row r="6" spans="1:10" ht="12.75">
      <c r="A6" s="818">
        <v>1999</v>
      </c>
      <c r="B6" s="807">
        <v>138.9</v>
      </c>
      <c r="C6" s="807">
        <v>42.4</v>
      </c>
      <c r="D6" s="807">
        <v>96.5</v>
      </c>
      <c r="E6" s="807">
        <v>11.1</v>
      </c>
      <c r="F6" s="807">
        <v>32.92249348186774</v>
      </c>
      <c r="G6"/>
      <c r="H6"/>
      <c r="I6"/>
      <c r="J6"/>
    </row>
    <row r="7" spans="1:10" ht="11.25" customHeight="1">
      <c r="A7" s="818">
        <v>2000</v>
      </c>
      <c r="B7" s="807">
        <v>142.1</v>
      </c>
      <c r="C7" s="807">
        <v>45.4</v>
      </c>
      <c r="D7" s="807">
        <v>96.8</v>
      </c>
      <c r="E7" s="807">
        <v>11.1</v>
      </c>
      <c r="F7" s="807">
        <v>33.4589121732988</v>
      </c>
      <c r="G7"/>
      <c r="H7"/>
      <c r="I7"/>
      <c r="J7"/>
    </row>
    <row r="8" spans="1:10" ht="12.75">
      <c r="A8" s="818">
        <v>2001</v>
      </c>
      <c r="B8" s="807">
        <v>141</v>
      </c>
      <c r="C8" s="807">
        <v>45.2</v>
      </c>
      <c r="D8" s="807">
        <v>95.7</v>
      </c>
      <c r="E8" s="807">
        <v>10.9</v>
      </c>
      <c r="F8" s="807">
        <v>32.80595625872499</v>
      </c>
      <c r="G8"/>
      <c r="H8"/>
      <c r="I8"/>
      <c r="J8"/>
    </row>
    <row r="9" spans="1:10" ht="12.75">
      <c r="A9" s="818">
        <v>2002</v>
      </c>
      <c r="B9" s="807">
        <f aca="true" t="shared" si="0" ref="B9:B14">C9+D9</f>
        <v>142.8</v>
      </c>
      <c r="C9" s="807">
        <v>45.8</v>
      </c>
      <c r="D9" s="807">
        <v>97</v>
      </c>
      <c r="E9" s="807">
        <v>10.6</v>
      </c>
      <c r="F9" s="807">
        <v>32.75229357798165</v>
      </c>
      <c r="G9"/>
      <c r="H9"/>
      <c r="I9"/>
      <c r="J9"/>
    </row>
    <row r="10" spans="1:10" ht="12.75">
      <c r="A10" s="818">
        <v>2003</v>
      </c>
      <c r="B10" s="807">
        <f t="shared" si="0"/>
        <v>142.3</v>
      </c>
      <c r="C10" s="807">
        <v>45</v>
      </c>
      <c r="D10" s="807">
        <v>97.3</v>
      </c>
      <c r="E10" s="807">
        <v>10.3</v>
      </c>
      <c r="F10" s="807">
        <v>32.20185562344422</v>
      </c>
      <c r="G10"/>
      <c r="H10"/>
      <c r="I10"/>
      <c r="J10"/>
    </row>
    <row r="11" spans="1:10" ht="12.75">
      <c r="A11" s="693">
        <v>2004</v>
      </c>
      <c r="B11" s="807">
        <f t="shared" si="0"/>
        <v>141.3</v>
      </c>
      <c r="C11" s="691">
        <v>45</v>
      </c>
      <c r="D11" s="691">
        <v>96.3</v>
      </c>
      <c r="E11" s="691">
        <v>10.1</v>
      </c>
      <c r="F11" s="691">
        <v>31.420947298198804</v>
      </c>
      <c r="G11"/>
      <c r="H11"/>
      <c r="I11"/>
      <c r="J11"/>
    </row>
    <row r="12" spans="1:10" ht="12.75">
      <c r="A12" s="693">
        <v>2005</v>
      </c>
      <c r="B12" s="807">
        <f t="shared" si="0"/>
        <v>146.9</v>
      </c>
      <c r="C12" s="691">
        <v>46</v>
      </c>
      <c r="D12" s="691">
        <v>100.9</v>
      </c>
      <c r="E12" s="691">
        <v>10.1</v>
      </c>
      <c r="F12" s="691">
        <v>32.011331444759215</v>
      </c>
      <c r="G12"/>
      <c r="H12"/>
      <c r="I12"/>
      <c r="J12"/>
    </row>
    <row r="13" spans="1:10" ht="11.25" customHeight="1">
      <c r="A13" s="693">
        <v>2006</v>
      </c>
      <c r="B13" s="807">
        <f>C13+D13</f>
        <v>148.9</v>
      </c>
      <c r="C13" s="691">
        <v>46.5</v>
      </c>
      <c r="D13" s="691">
        <v>102.4</v>
      </c>
      <c r="E13" s="691">
        <v>9.9</v>
      </c>
      <c r="F13" s="691">
        <v>32.208522604369456</v>
      </c>
      <c r="G13"/>
      <c r="H13"/>
      <c r="I13"/>
      <c r="J13"/>
    </row>
    <row r="14" spans="1:10" ht="11.25" customHeight="1">
      <c r="A14" s="537">
        <v>2007</v>
      </c>
      <c r="B14" s="535">
        <f t="shared" si="0"/>
        <v>146.2</v>
      </c>
      <c r="C14" s="535">
        <v>45.8</v>
      </c>
      <c r="D14" s="535">
        <v>100.4</v>
      </c>
      <c r="E14" s="535">
        <v>9.5</v>
      </c>
      <c r="F14" s="535">
        <v>31.073326248671624</v>
      </c>
      <c r="G14"/>
      <c r="H14"/>
      <c r="I14"/>
      <c r="J14"/>
    </row>
    <row r="15" spans="5:10" ht="12.75">
      <c r="E15" s="218"/>
      <c r="F15" s="218" t="s">
        <v>712</v>
      </c>
      <c r="G15"/>
      <c r="H15"/>
      <c r="I15"/>
      <c r="J15"/>
    </row>
    <row r="16" ht="13.5" customHeight="1">
      <c r="D16" s="336"/>
    </row>
    <row r="17" spans="1:4" ht="11.25">
      <c r="A17" s="221" t="s">
        <v>241</v>
      </c>
      <c r="B17" s="226"/>
      <c r="D17" s="226"/>
    </row>
    <row r="18" spans="2:4" ht="11.25">
      <c r="B18" s="226"/>
      <c r="C18" s="226"/>
      <c r="D18" s="226"/>
    </row>
    <row r="19" spans="1:4" ht="13.5" customHeight="1">
      <c r="A19" s="225"/>
      <c r="B19" s="226"/>
      <c r="C19" s="226"/>
      <c r="D19" s="226"/>
    </row>
    <row r="20" spans="1:4" ht="11.25">
      <c r="A20" s="225"/>
      <c r="B20" s="226"/>
      <c r="C20" s="226"/>
      <c r="D20" s="226"/>
    </row>
    <row r="22" spans="9:12" ht="33.75" customHeight="1">
      <c r="I22" s="700" t="s">
        <v>240</v>
      </c>
      <c r="J22" s="599" t="s">
        <v>70</v>
      </c>
      <c r="K22" s="599" t="s">
        <v>68</v>
      </c>
      <c r="L22" s="701" t="s">
        <v>69</v>
      </c>
    </row>
    <row r="23" spans="9:12" ht="11.25">
      <c r="I23" s="694">
        <v>1998</v>
      </c>
      <c r="J23" s="695">
        <v>420.2</v>
      </c>
      <c r="K23" s="807">
        <v>132.9</v>
      </c>
      <c r="L23" s="696">
        <f aca="true" t="shared" si="1" ref="L23:L32">K23/J23*100</f>
        <v>31.627796287482152</v>
      </c>
    </row>
    <row r="24" spans="9:12" ht="11.25">
      <c r="I24" s="697">
        <v>1999</v>
      </c>
      <c r="J24" s="540">
        <v>421.9</v>
      </c>
      <c r="K24" s="807">
        <v>138.9</v>
      </c>
      <c r="L24" s="698">
        <f t="shared" si="1"/>
        <v>32.92249348186774</v>
      </c>
    </row>
    <row r="25" spans="9:12" ht="11.25">
      <c r="I25" s="697">
        <v>2000</v>
      </c>
      <c r="J25" s="540">
        <v>424.7</v>
      </c>
      <c r="K25" s="807">
        <v>142.1</v>
      </c>
      <c r="L25" s="698">
        <f t="shared" si="1"/>
        <v>33.4589121732988</v>
      </c>
    </row>
    <row r="26" spans="9:12" ht="11.25">
      <c r="I26" s="697">
        <v>2001</v>
      </c>
      <c r="J26" s="540">
        <v>429.8</v>
      </c>
      <c r="K26" s="807">
        <v>141</v>
      </c>
      <c r="L26" s="698">
        <f t="shared" si="1"/>
        <v>32.80595625872499</v>
      </c>
    </row>
    <row r="27" spans="9:12" ht="11.25">
      <c r="I27" s="697">
        <v>2002</v>
      </c>
      <c r="J27" s="416">
        <v>436</v>
      </c>
      <c r="K27" s="807">
        <v>142.8</v>
      </c>
      <c r="L27" s="698">
        <f t="shared" si="1"/>
        <v>32.75229357798165</v>
      </c>
    </row>
    <row r="28" spans="9:12" ht="11.25">
      <c r="I28" s="697">
        <v>2003</v>
      </c>
      <c r="J28" s="540">
        <v>441.9</v>
      </c>
      <c r="K28" s="807">
        <v>142.3</v>
      </c>
      <c r="L28" s="698">
        <f>K28/J28*100</f>
        <v>32.20185562344422</v>
      </c>
    </row>
    <row r="29" spans="9:12" ht="11.25">
      <c r="I29" s="697">
        <v>2004</v>
      </c>
      <c r="J29" s="540">
        <v>449.7</v>
      </c>
      <c r="K29" s="807">
        <v>141.3</v>
      </c>
      <c r="L29" s="698">
        <f t="shared" si="1"/>
        <v>31.420947298198804</v>
      </c>
    </row>
    <row r="30" spans="9:12" ht="11.25">
      <c r="I30" s="697">
        <v>2005</v>
      </c>
      <c r="J30" s="540">
        <v>458.9</v>
      </c>
      <c r="K30" s="807">
        <v>146.9</v>
      </c>
      <c r="L30" s="698">
        <f t="shared" si="1"/>
        <v>32.011331444759215</v>
      </c>
    </row>
    <row r="31" spans="9:12" ht="11.25">
      <c r="I31" s="702">
        <v>2006</v>
      </c>
      <c r="J31" s="461">
        <v>462.3</v>
      </c>
      <c r="K31" s="807">
        <v>148.9</v>
      </c>
      <c r="L31" s="698">
        <f t="shared" si="1"/>
        <v>32.208522604369456</v>
      </c>
    </row>
    <row r="32" spans="9:12" ht="11.25">
      <c r="I32" s="699">
        <v>2007</v>
      </c>
      <c r="J32" s="703">
        <v>470.5</v>
      </c>
      <c r="K32" s="535">
        <v>146.2</v>
      </c>
      <c r="L32" s="819">
        <f t="shared" si="1"/>
        <v>31.073326248671624</v>
      </c>
    </row>
  </sheetData>
  <printOptions/>
  <pageMargins left="0.75" right="0.75" top="1" bottom="1" header="0.5" footer="0.5"/>
  <pageSetup horizontalDpi="600" verticalDpi="600" orientation="portrait" paperSize="9" scale="71" r:id="rId2"/>
  <drawing r:id="rId1"/>
</worksheet>
</file>

<file path=xl/worksheets/sheet86.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7" max="7" width="9.8515625" style="0" customWidth="1"/>
  </cols>
  <sheetData>
    <row r="1" spans="1:2" ht="12.75">
      <c r="A1" s="100">
        <v>8.1</v>
      </c>
      <c r="B1" s="1" t="s">
        <v>293</v>
      </c>
    </row>
    <row r="2" ht="12.75">
      <c r="A2" s="24"/>
    </row>
    <row r="20" ht="12.75">
      <c r="H20" s="4" t="s">
        <v>295</v>
      </c>
    </row>
    <row r="22" spans="1:7" ht="12.75">
      <c r="A22" s="830" t="s">
        <v>56</v>
      </c>
      <c r="B22" s="861"/>
      <c r="C22" s="861"/>
      <c r="D22" s="861"/>
      <c r="E22" s="861"/>
      <c r="F22" s="861"/>
      <c r="G22" s="861"/>
    </row>
    <row r="23" spans="1:7" ht="12.75">
      <c r="A23" s="861"/>
      <c r="B23" s="861"/>
      <c r="C23" s="861"/>
      <c r="D23" s="861"/>
      <c r="E23" s="861"/>
      <c r="F23" s="861"/>
      <c r="G23" s="861"/>
    </row>
    <row r="24" spans="1:7" ht="12.75">
      <c r="A24" s="861"/>
      <c r="B24" s="861"/>
      <c r="C24" s="861"/>
      <c r="D24" s="861"/>
      <c r="E24" s="861"/>
      <c r="F24" s="861"/>
      <c r="G24" s="861"/>
    </row>
    <row r="25" spans="1:7" ht="12.75">
      <c r="A25" s="861"/>
      <c r="B25" s="861"/>
      <c r="C25" s="861"/>
      <c r="D25" s="861"/>
      <c r="E25" s="861"/>
      <c r="F25" s="861"/>
      <c r="G25" s="861"/>
    </row>
    <row r="26" spans="1:7" ht="29.25" customHeight="1">
      <c r="A26" s="861"/>
      <c r="B26" s="861"/>
      <c r="C26" s="861"/>
      <c r="D26" s="861"/>
      <c r="E26" s="861"/>
      <c r="F26" s="861"/>
      <c r="G26" s="861"/>
    </row>
  </sheetData>
  <mergeCells count="1">
    <mergeCell ref="A22:G26"/>
  </mergeCells>
  <printOptions/>
  <pageMargins left="0.75" right="0.75" top="1" bottom="1" header="0.5" footer="0.5"/>
  <pageSetup horizontalDpi="600" verticalDpi="600" orientation="portrait" paperSize="9" r:id="rId2"/>
  <drawing r:id="rId1"/>
</worksheet>
</file>

<file path=xl/worksheets/sheet87.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9.140625" defaultRowHeight="12.75"/>
  <cols>
    <col min="1" max="1" width="6.57421875" style="0" customWidth="1"/>
    <col min="2" max="2" width="13.8515625" style="0" customWidth="1"/>
  </cols>
  <sheetData>
    <row r="1" spans="1:2" ht="12.75">
      <c r="A1" s="100">
        <v>8.2</v>
      </c>
      <c r="B1" s="1" t="s">
        <v>83</v>
      </c>
    </row>
    <row r="2" spans="1:2" ht="12.75">
      <c r="A2" s="24"/>
      <c r="B2" s="310"/>
    </row>
    <row r="3" spans="1:4" ht="13.5" customHeight="1">
      <c r="A3" s="25"/>
      <c r="B3" s="25"/>
      <c r="C3" s="25"/>
      <c r="D3" s="438" t="s">
        <v>613</v>
      </c>
    </row>
    <row r="4" spans="1:4" ht="12.75" customHeight="1">
      <c r="A4" s="504" t="s">
        <v>550</v>
      </c>
      <c r="B4" s="200" t="s">
        <v>614</v>
      </c>
      <c r="C4" s="201" t="s">
        <v>615</v>
      </c>
      <c r="D4" s="201" t="s">
        <v>570</v>
      </c>
    </row>
    <row r="5" spans="1:4" ht="12.75">
      <c r="A5" s="16">
        <v>1961</v>
      </c>
      <c r="B5" s="406">
        <v>59.8</v>
      </c>
      <c r="C5" s="406">
        <v>35.6</v>
      </c>
      <c r="D5" s="406">
        <v>4.6</v>
      </c>
    </row>
    <row r="6" spans="1:4" ht="12.75">
      <c r="A6" s="16">
        <v>1971</v>
      </c>
      <c r="B6" s="406">
        <v>68.8</v>
      </c>
      <c r="C6" s="406">
        <v>28.9</v>
      </c>
      <c r="D6" s="406">
        <v>2.3</v>
      </c>
    </row>
    <row r="7" spans="1:4" ht="12.75">
      <c r="A7" s="16">
        <v>1981</v>
      </c>
      <c r="B7" s="406">
        <v>74.7</v>
      </c>
      <c r="C7" s="406">
        <v>22.6</v>
      </c>
      <c r="D7" s="406">
        <v>2.6</v>
      </c>
    </row>
    <row r="8" spans="1:4" ht="12.75">
      <c r="A8" s="16">
        <v>1991</v>
      </c>
      <c r="B8" s="406">
        <v>80</v>
      </c>
      <c r="C8" s="406">
        <v>17.9</v>
      </c>
      <c r="D8" s="406">
        <v>2.1</v>
      </c>
    </row>
    <row r="9" spans="1:4" ht="12.75">
      <c r="A9" s="16">
        <v>2002</v>
      </c>
      <c r="B9" s="406">
        <v>79.8</v>
      </c>
      <c r="C9" s="406">
        <v>18.5</v>
      </c>
      <c r="D9" s="406">
        <v>1.7</v>
      </c>
    </row>
    <row r="10" spans="1:4" ht="12.75">
      <c r="A10" s="17">
        <v>2006</v>
      </c>
      <c r="B10" s="412">
        <v>77.2</v>
      </c>
      <c r="C10" s="412">
        <v>21.3</v>
      </c>
      <c r="D10" s="412">
        <v>1.5</v>
      </c>
    </row>
    <row r="11" spans="2:4" ht="12.75">
      <c r="B11" s="2"/>
      <c r="C11" s="2"/>
      <c r="D11" s="4" t="s">
        <v>616</v>
      </c>
    </row>
    <row r="13" spans="1:4" ht="12.75">
      <c r="A13" s="33" t="s">
        <v>663</v>
      </c>
      <c r="D13" s="336"/>
    </row>
    <row r="15" ht="12.75">
      <c r="A15" s="2"/>
    </row>
    <row r="16" ht="12.75">
      <c r="B16" s="24"/>
    </row>
  </sheetData>
  <printOptions/>
  <pageMargins left="0.75" right="0.75" top="1" bottom="1" header="0.5" footer="0.5"/>
  <pageSetup horizontalDpi="600" verticalDpi="600" orientation="portrait" paperSize="9" scale="96" r:id="rId1"/>
</worksheet>
</file>

<file path=xl/worksheets/sheet88.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7.421875" style="0" customWidth="1"/>
    <col min="2" max="4" width="8.421875" style="0" customWidth="1"/>
    <col min="5" max="5" width="9.00390625" style="0" customWidth="1"/>
    <col min="6" max="6" width="11.8515625" style="0" customWidth="1"/>
    <col min="7" max="7" width="20.421875" style="0" customWidth="1"/>
  </cols>
  <sheetData>
    <row r="1" spans="1:6" ht="12.75">
      <c r="A1" s="100">
        <v>8.3</v>
      </c>
      <c r="B1" s="1" t="s">
        <v>278</v>
      </c>
      <c r="C1" s="228"/>
      <c r="D1" s="228"/>
      <c r="E1" s="228"/>
      <c r="F1" s="319"/>
    </row>
    <row r="2" spans="1:6" ht="12.75">
      <c r="A2" s="24"/>
      <c r="C2" s="228"/>
      <c r="D2" s="228"/>
      <c r="E2" s="228"/>
      <c r="F2" s="228"/>
    </row>
    <row r="3" spans="1:7" ht="12.75">
      <c r="A3" s="228"/>
      <c r="B3" s="228"/>
      <c r="C3" s="228"/>
      <c r="D3" s="228"/>
      <c r="E3" s="228"/>
      <c r="F3" s="228"/>
      <c r="G3" s="319"/>
    </row>
    <row r="4" spans="1:9" ht="32.25" customHeight="1">
      <c r="A4" s="510" t="s">
        <v>550</v>
      </c>
      <c r="B4" s="15" t="s">
        <v>617</v>
      </c>
      <c r="C4" s="15" t="s">
        <v>618</v>
      </c>
      <c r="D4" s="15" t="s">
        <v>619</v>
      </c>
      <c r="E4" s="15" t="s">
        <v>620</v>
      </c>
      <c r="F4" s="15" t="s">
        <v>621</v>
      </c>
      <c r="G4" s="15" t="s">
        <v>591</v>
      </c>
      <c r="H4" s="10"/>
      <c r="I4" s="10"/>
    </row>
    <row r="5" spans="1:7" ht="12.75">
      <c r="A5" s="229">
        <v>1997</v>
      </c>
      <c r="B5" s="472">
        <v>28193</v>
      </c>
      <c r="C5" s="472">
        <v>29708</v>
      </c>
      <c r="D5" s="473">
        <v>57901</v>
      </c>
      <c r="E5" s="473">
        <v>3589</v>
      </c>
      <c r="F5" s="474">
        <v>61.9851125196456</v>
      </c>
      <c r="G5" s="475">
        <v>7.22</v>
      </c>
    </row>
    <row r="6" spans="1:7" ht="12.75">
      <c r="A6" s="229">
        <v>1998</v>
      </c>
      <c r="B6" s="472">
        <v>27355</v>
      </c>
      <c r="C6" s="472">
        <v>34052</v>
      </c>
      <c r="D6" s="473">
        <v>61407</v>
      </c>
      <c r="E6" s="473">
        <v>4587.1</v>
      </c>
      <c r="F6" s="474">
        <v>74.6999527741137</v>
      </c>
      <c r="G6" s="475">
        <v>7.1</v>
      </c>
    </row>
    <row r="7" spans="1:7" ht="12.75">
      <c r="A7" s="229">
        <v>1999</v>
      </c>
      <c r="B7" s="472">
        <v>31359</v>
      </c>
      <c r="C7" s="472">
        <v>39458</v>
      </c>
      <c r="D7" s="473">
        <v>70817</v>
      </c>
      <c r="E7" s="473">
        <v>6516.9</v>
      </c>
      <c r="F7" s="474">
        <v>92.02451388790827</v>
      </c>
      <c r="G7" s="475">
        <v>4.93</v>
      </c>
    </row>
    <row r="8" spans="1:7" ht="12.75">
      <c r="A8" s="229">
        <v>2000</v>
      </c>
      <c r="B8" s="472">
        <v>31533</v>
      </c>
      <c r="C8" s="472">
        <v>42725</v>
      </c>
      <c r="D8" s="473">
        <v>74258</v>
      </c>
      <c r="E8" s="473">
        <v>7598.2</v>
      </c>
      <c r="F8" s="474">
        <v>102.32163537935305</v>
      </c>
      <c r="G8" s="475">
        <v>5.38</v>
      </c>
    </row>
    <row r="9" spans="1:9" ht="12.75">
      <c r="A9" s="229">
        <v>2001</v>
      </c>
      <c r="B9" s="472">
        <v>29431</v>
      </c>
      <c r="C9" s="472">
        <v>37355</v>
      </c>
      <c r="D9" s="473">
        <v>66786</v>
      </c>
      <c r="E9" s="473">
        <v>7664</v>
      </c>
      <c r="F9" s="474">
        <v>114.75458928517952</v>
      </c>
      <c r="G9" s="475">
        <v>5.69</v>
      </c>
      <c r="H9" s="23"/>
      <c r="I9" s="23"/>
    </row>
    <row r="10" spans="1:9" ht="12.75">
      <c r="A10" s="229">
        <v>2002</v>
      </c>
      <c r="B10" s="472">
        <v>32298</v>
      </c>
      <c r="C10" s="472">
        <v>46994</v>
      </c>
      <c r="D10" s="473">
        <v>79292</v>
      </c>
      <c r="E10" s="473">
        <v>10825.2</v>
      </c>
      <c r="F10" s="474">
        <v>136.52323059072796</v>
      </c>
      <c r="G10" s="475">
        <v>4.66</v>
      </c>
      <c r="H10" s="23"/>
      <c r="I10" s="23"/>
    </row>
    <row r="11" spans="1:7" ht="12.75" customHeight="1">
      <c r="A11" s="229">
        <v>2003</v>
      </c>
      <c r="B11" s="472">
        <v>35292</v>
      </c>
      <c r="C11" s="472">
        <v>49457</v>
      </c>
      <c r="D11" s="473">
        <v>84749</v>
      </c>
      <c r="E11" s="473">
        <v>13523.7</v>
      </c>
      <c r="F11" s="474">
        <v>159.57356428984417</v>
      </c>
      <c r="G11" s="475">
        <v>3.74</v>
      </c>
    </row>
    <row r="12" spans="1:7" ht="12.75" customHeight="1">
      <c r="A12" s="153">
        <v>2004</v>
      </c>
      <c r="B12" s="476">
        <v>44231</v>
      </c>
      <c r="C12" s="476">
        <v>54478</v>
      </c>
      <c r="D12" s="473">
        <v>98709</v>
      </c>
      <c r="E12" s="473">
        <v>16933.2</v>
      </c>
      <c r="F12" s="474">
        <v>171.54666747712974</v>
      </c>
      <c r="G12" s="475">
        <v>3.48</v>
      </c>
    </row>
    <row r="13" spans="1:7" ht="12.75">
      <c r="A13" s="153">
        <v>2005</v>
      </c>
      <c r="B13" s="476">
        <v>53758</v>
      </c>
      <c r="C13" s="476">
        <v>53922</v>
      </c>
      <c r="D13" s="473">
        <v>107680</v>
      </c>
      <c r="E13" s="473">
        <v>21535.8</v>
      </c>
      <c r="F13" s="474">
        <v>200</v>
      </c>
      <c r="G13" s="668">
        <v>3.49</v>
      </c>
    </row>
    <row r="14" spans="1:7" ht="12.75">
      <c r="A14" s="17">
        <v>2006</v>
      </c>
      <c r="B14" s="477">
        <v>55737</v>
      </c>
      <c r="C14" s="477">
        <v>55516</v>
      </c>
      <c r="D14" s="478">
        <v>111253</v>
      </c>
      <c r="E14" s="478">
        <v>25495</v>
      </c>
      <c r="F14" s="479">
        <f>E14/D14*1000</f>
        <v>229.1623596667056</v>
      </c>
      <c r="G14" s="480">
        <v>4.2</v>
      </c>
    </row>
    <row r="15" spans="7:8" ht="12.75">
      <c r="G15" s="4" t="s">
        <v>480</v>
      </c>
      <c r="H15" s="83"/>
    </row>
    <row r="16" spans="1:9" ht="12.75" customHeight="1">
      <c r="A16" s="830" t="s">
        <v>716</v>
      </c>
      <c r="B16" s="862"/>
      <c r="C16" s="862"/>
      <c r="D16" s="862"/>
      <c r="E16" s="862"/>
      <c r="F16" s="83"/>
      <c r="H16" s="232"/>
      <c r="I16" s="232"/>
    </row>
    <row r="17" spans="1:6" ht="12.75">
      <c r="A17" s="862"/>
      <c r="B17" s="862"/>
      <c r="C17" s="862"/>
      <c r="D17" s="862"/>
      <c r="E17" s="862"/>
      <c r="F17" s="83"/>
    </row>
    <row r="18" spans="1:7" ht="12.75">
      <c r="A18" s="862"/>
      <c r="B18" s="862"/>
      <c r="C18" s="862"/>
      <c r="D18" s="862"/>
      <c r="E18" s="862"/>
      <c r="G18" s="232"/>
    </row>
    <row r="19" spans="1:7" s="39" customFormat="1" ht="19.5" customHeight="1">
      <c r="A19" s="862"/>
      <c r="B19" s="862"/>
      <c r="C19" s="862"/>
      <c r="D19" s="862"/>
      <c r="E19" s="862"/>
      <c r="G19" s="347"/>
    </row>
    <row r="20" s="39" customFormat="1" ht="12.75">
      <c r="A20" s="150"/>
    </row>
    <row r="21" spans="1:6" s="39" customFormat="1" ht="12.75">
      <c r="A21" s="151"/>
      <c r="B21" s="151"/>
      <c r="C21" s="300"/>
      <c r="D21" s="154"/>
      <c r="E21" s="154"/>
      <c r="F21" s="154"/>
    </row>
    <row r="22" spans="1:7" s="39" customFormat="1" ht="12.75">
      <c r="A22" s="151"/>
      <c r="B22" s="469"/>
      <c r="C22" s="470"/>
      <c r="D22" s="469"/>
      <c r="E22" s="154"/>
      <c r="F22" s="469"/>
      <c r="G22" s="471"/>
    </row>
    <row r="23" spans="1:7" s="39" customFormat="1" ht="12.75">
      <c r="A23" s="151"/>
      <c r="B23" s="469"/>
      <c r="C23" s="470"/>
      <c r="D23" s="469"/>
      <c r="E23" s="470"/>
      <c r="F23" s="469"/>
      <c r="G23" s="471"/>
    </row>
    <row r="24" spans="1:6" s="39" customFormat="1" ht="12.75">
      <c r="A24" s="151"/>
      <c r="B24" s="230"/>
      <c r="C24" s="231"/>
      <c r="D24" s="231"/>
      <c r="E24" s="231"/>
      <c r="F24" s="301"/>
    </row>
    <row r="25" spans="1:6" s="39" customFormat="1" ht="12.75">
      <c r="A25" s="151"/>
      <c r="B25" s="230"/>
      <c r="C25" s="231"/>
      <c r="D25" s="231"/>
      <c r="E25" s="231"/>
      <c r="F25" s="301"/>
    </row>
    <row r="26" spans="1:6" s="39" customFormat="1" ht="12.75">
      <c r="A26" s="151"/>
      <c r="B26" s="230"/>
      <c r="C26" s="231"/>
      <c r="D26" s="231"/>
      <c r="E26" s="231"/>
      <c r="F26" s="301"/>
    </row>
    <row r="27" spans="1:6" s="39" customFormat="1" ht="12.75">
      <c r="A27" s="151"/>
      <c r="B27" s="230"/>
      <c r="C27" s="231"/>
      <c r="D27" s="231"/>
      <c r="E27" s="231"/>
      <c r="F27" s="301"/>
    </row>
    <row r="28" spans="1:6" s="39" customFormat="1" ht="12.75">
      <c r="A28" s="151"/>
      <c r="B28" s="230"/>
      <c r="C28" s="231"/>
      <c r="D28" s="231"/>
      <c r="E28" s="231"/>
      <c r="F28" s="301"/>
    </row>
    <row r="29" spans="1:6" s="39" customFormat="1" ht="12.75">
      <c r="A29" s="151"/>
      <c r="B29" s="230"/>
      <c r="C29" s="231"/>
      <c r="D29" s="231"/>
      <c r="E29" s="231"/>
      <c r="F29" s="301"/>
    </row>
    <row r="30" spans="1:6" s="39" customFormat="1" ht="12.75">
      <c r="A30" s="151"/>
      <c r="B30" s="230"/>
      <c r="C30" s="231"/>
      <c r="D30" s="231"/>
      <c r="E30" s="231"/>
      <c r="F30" s="301"/>
    </row>
    <row r="31" spans="1:6" s="39" customFormat="1" ht="12.75">
      <c r="A31" s="151"/>
      <c r="B31" s="230"/>
      <c r="C31" s="231"/>
      <c r="D31" s="231"/>
      <c r="E31" s="231"/>
      <c r="F31" s="301"/>
    </row>
    <row r="32" spans="1:6" s="39" customFormat="1" ht="12.75">
      <c r="A32" s="151"/>
      <c r="B32" s="230"/>
      <c r="C32" s="231"/>
      <c r="D32" s="231"/>
      <c r="E32" s="231"/>
      <c r="F32" s="301"/>
    </row>
    <row r="33" spans="2:7" s="39" customFormat="1" ht="12.75">
      <c r="B33" s="148"/>
      <c r="C33" s="237"/>
      <c r="G33" s="302"/>
    </row>
    <row r="34" spans="2:7" s="39" customFormat="1" ht="12.75">
      <c r="B34" s="148"/>
      <c r="C34" s="237"/>
      <c r="G34" s="302"/>
    </row>
    <row r="35" spans="2:7" s="39" customFormat="1" ht="12.75">
      <c r="B35" s="148"/>
      <c r="C35" s="237"/>
      <c r="G35" s="302"/>
    </row>
    <row r="36" spans="2:7" s="39" customFormat="1" ht="12.75">
      <c r="B36" s="148"/>
      <c r="C36" s="237"/>
      <c r="G36" s="302"/>
    </row>
    <row r="37" spans="2:7" s="39" customFormat="1" ht="12.75">
      <c r="B37" s="148"/>
      <c r="C37" s="237"/>
      <c r="G37" s="302"/>
    </row>
    <row r="38" spans="2:7" s="39" customFormat="1" ht="12.75">
      <c r="B38" s="148"/>
      <c r="C38" s="237"/>
      <c r="G38" s="302"/>
    </row>
    <row r="39" spans="2:3" s="39" customFormat="1" ht="12.75">
      <c r="B39" s="148"/>
      <c r="C39" s="237"/>
    </row>
    <row r="40" spans="2:3" s="39" customFormat="1" ht="12.75">
      <c r="B40" s="148"/>
      <c r="C40" s="237"/>
    </row>
    <row r="41" spans="2:3" s="39" customFormat="1" ht="12.75">
      <c r="B41" s="148"/>
      <c r="C41" s="237"/>
    </row>
    <row r="42" spans="2:3" s="39" customFormat="1" ht="12.75">
      <c r="B42" s="148"/>
      <c r="C42" s="237"/>
    </row>
    <row r="43" spans="2:3" s="39" customFormat="1" ht="12.75">
      <c r="B43" s="148"/>
      <c r="C43" s="237"/>
    </row>
    <row r="44" spans="2:3" s="39" customFormat="1" ht="12.75">
      <c r="B44" s="148"/>
      <c r="C44" s="237"/>
    </row>
    <row r="45" spans="2:3" s="39" customFormat="1" ht="12.75">
      <c r="B45" s="148"/>
      <c r="C45" s="237"/>
    </row>
    <row r="46" spans="2:3" s="39" customFormat="1" ht="12.75">
      <c r="B46" s="148"/>
      <c r="C46" s="237"/>
    </row>
    <row r="47" spans="2:3" s="39" customFormat="1" ht="12.75">
      <c r="B47" s="148"/>
      <c r="C47" s="237"/>
    </row>
    <row r="48" spans="2:3" s="39" customFormat="1" ht="12.75">
      <c r="B48" s="148"/>
      <c r="C48" s="237"/>
    </row>
    <row r="49" spans="2:3" s="39" customFormat="1" ht="12.75">
      <c r="B49" s="148"/>
      <c r="C49" s="237"/>
    </row>
    <row r="50" spans="2:3" s="39" customFormat="1" ht="12.75">
      <c r="B50" s="148"/>
      <c r="C50" s="237"/>
    </row>
    <row r="51" spans="2:3" s="39" customFormat="1" ht="12.75">
      <c r="B51" s="148"/>
      <c r="C51" s="237"/>
    </row>
    <row r="52" spans="2:3" s="39" customFormat="1" ht="12.75">
      <c r="B52" s="148"/>
      <c r="C52" s="237"/>
    </row>
    <row r="53" spans="2:3" s="39" customFormat="1" ht="12.75">
      <c r="B53" s="148"/>
      <c r="C53" s="237"/>
    </row>
    <row r="54" spans="2:3" s="39" customFormat="1" ht="12.75">
      <c r="B54" s="148"/>
      <c r="C54" s="237"/>
    </row>
    <row r="55" spans="2:3" s="39" customFormat="1" ht="12.75">
      <c r="B55" s="148"/>
      <c r="C55" s="237"/>
    </row>
    <row r="56" spans="2:3" s="39" customFormat="1" ht="12.75">
      <c r="B56" s="148"/>
      <c r="C56" s="237"/>
    </row>
    <row r="57" spans="2:3" s="39" customFormat="1" ht="12.75">
      <c r="B57" s="148"/>
      <c r="C57" s="237"/>
    </row>
    <row r="58" spans="2:3" s="39" customFormat="1" ht="12.75">
      <c r="B58" s="148"/>
      <c r="C58" s="237"/>
    </row>
    <row r="59" spans="2:3" s="39" customFormat="1" ht="12.75">
      <c r="B59" s="148"/>
      <c r="C59" s="237"/>
    </row>
    <row r="60" spans="2:3" s="39" customFormat="1" ht="12.75">
      <c r="B60" s="148"/>
      <c r="C60" s="237"/>
    </row>
    <row r="61" spans="2:3" s="39" customFormat="1" ht="12.75">
      <c r="B61" s="148"/>
      <c r="C61" s="237"/>
    </row>
    <row r="62" spans="2:3" s="39" customFormat="1" ht="12.75">
      <c r="B62" s="148"/>
      <c r="C62" s="237"/>
    </row>
    <row r="63" spans="2:3" s="39" customFormat="1" ht="12.75">
      <c r="B63" s="148"/>
      <c r="C63" s="237"/>
    </row>
    <row r="64" spans="2:3" s="39" customFormat="1" ht="12.75">
      <c r="B64" s="148"/>
      <c r="C64" s="237"/>
    </row>
    <row r="65" s="39" customFormat="1" ht="12.75"/>
    <row r="66" s="39" customFormat="1" ht="12.75"/>
    <row r="67" s="39" customFormat="1" ht="12.75"/>
    <row r="68" s="39" customFormat="1" ht="12.75"/>
  </sheetData>
  <mergeCells count="1">
    <mergeCell ref="A16:E19"/>
  </mergeCells>
  <printOptions/>
  <pageMargins left="0.75" right="0.75" top="1" bottom="1" header="0.5" footer="0.5"/>
  <pageSetup horizontalDpi="600" verticalDpi="600" orientation="portrait" paperSize="9" scale="62" r:id="rId1"/>
</worksheet>
</file>

<file path=xl/worksheets/sheet89.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1" width="11.28125" style="23" customWidth="1"/>
    <col min="2" max="2" width="8.8515625" style="23" customWidth="1"/>
    <col min="3" max="3" width="10.421875" style="23" customWidth="1"/>
    <col min="4" max="16384" width="9.140625" style="23" customWidth="1"/>
  </cols>
  <sheetData>
    <row r="1" spans="1:2" ht="11.25">
      <c r="A1" s="100">
        <v>8.4</v>
      </c>
      <c r="B1" s="11" t="s">
        <v>660</v>
      </c>
    </row>
    <row r="2" ht="11.25" customHeight="1">
      <c r="A2" s="744"/>
    </row>
    <row r="3" spans="1:5" ht="11.25">
      <c r="A3" s="11"/>
      <c r="D3" s="4" t="s">
        <v>715</v>
      </c>
      <c r="E3" s="339"/>
    </row>
    <row r="4" spans="1:4" ht="11.25">
      <c r="A4" s="233" t="s">
        <v>548</v>
      </c>
      <c r="B4" s="234">
        <v>2005</v>
      </c>
      <c r="C4" s="235">
        <v>2006</v>
      </c>
      <c r="D4" s="236">
        <v>2007</v>
      </c>
    </row>
    <row r="5" spans="1:4" ht="11.25">
      <c r="A5" s="20" t="s">
        <v>427</v>
      </c>
      <c r="B5" s="797">
        <v>3.86</v>
      </c>
      <c r="C5" s="797">
        <v>4.36</v>
      </c>
      <c r="D5" s="797">
        <v>4.76</v>
      </c>
    </row>
    <row r="6" spans="1:4" ht="11.25">
      <c r="A6" s="20" t="s">
        <v>431</v>
      </c>
      <c r="B6" s="482">
        <v>3.62</v>
      </c>
      <c r="C6" s="571">
        <v>4.51</v>
      </c>
      <c r="D6" s="482">
        <v>4.83</v>
      </c>
    </row>
    <row r="7" spans="1:4" ht="11.25">
      <c r="A7" s="20" t="s">
        <v>531</v>
      </c>
      <c r="B7" s="482">
        <v>3.22</v>
      </c>
      <c r="C7" s="482">
        <v>4.15</v>
      </c>
      <c r="D7" s="482">
        <v>4.92</v>
      </c>
    </row>
    <row r="8" spans="1:4" ht="11.25">
      <c r="A8" s="20" t="s">
        <v>429</v>
      </c>
      <c r="B8" s="482">
        <v>3.37</v>
      </c>
      <c r="C8" s="482">
        <v>4.22</v>
      </c>
      <c r="D8" s="482">
        <v>4.99</v>
      </c>
    </row>
    <row r="9" spans="1:4" ht="11.25" customHeight="1">
      <c r="A9" s="21" t="s">
        <v>628</v>
      </c>
      <c r="B9" s="798">
        <v>3.5</v>
      </c>
      <c r="C9" s="572">
        <v>4.57</v>
      </c>
      <c r="D9" s="798">
        <v>5.07</v>
      </c>
    </row>
    <row r="10" spans="1:4" ht="11.25" customHeight="1">
      <c r="A10" s="20" t="s">
        <v>530</v>
      </c>
      <c r="B10" s="482">
        <v>3.5</v>
      </c>
      <c r="C10" s="571">
        <v>4.4</v>
      </c>
      <c r="D10" s="482">
        <v>5.18</v>
      </c>
    </row>
    <row r="11" spans="1:4" ht="11.25">
      <c r="A11" s="20" t="s">
        <v>424</v>
      </c>
      <c r="B11" s="482">
        <v>3.18</v>
      </c>
      <c r="C11" s="571">
        <v>4.47</v>
      </c>
      <c r="D11" s="482">
        <v>5.26</v>
      </c>
    </row>
    <row r="12" spans="1:4" ht="11.25">
      <c r="A12" s="21" t="s">
        <v>622</v>
      </c>
      <c r="B12" s="798">
        <v>3.49</v>
      </c>
      <c r="C12" s="798">
        <v>4.56</v>
      </c>
      <c r="D12" s="798">
        <v>5.31</v>
      </c>
    </row>
    <row r="13" spans="1:4" ht="11.25">
      <c r="A13" s="20" t="s">
        <v>428</v>
      </c>
      <c r="B13" s="482">
        <v>3.29</v>
      </c>
      <c r="C13" s="571">
        <v>4.53</v>
      </c>
      <c r="D13" s="482">
        <v>5.35</v>
      </c>
    </row>
    <row r="14" spans="1:4" ht="11.25">
      <c r="A14" s="20" t="s">
        <v>437</v>
      </c>
      <c r="B14" s="482">
        <v>3.44</v>
      </c>
      <c r="C14" s="482">
        <v>4.51</v>
      </c>
      <c r="D14" s="482">
        <v>5.41</v>
      </c>
    </row>
    <row r="15" spans="1:4" ht="11.25">
      <c r="A15" s="20" t="s">
        <v>430</v>
      </c>
      <c r="B15" s="482">
        <v>3.6</v>
      </c>
      <c r="C15" s="571">
        <v>4.71</v>
      </c>
      <c r="D15" s="482">
        <v>5.48</v>
      </c>
    </row>
    <row r="16" spans="1:4" ht="11.25">
      <c r="A16" s="20" t="s">
        <v>529</v>
      </c>
      <c r="B16" s="482">
        <v>3.99</v>
      </c>
      <c r="C16" s="482">
        <v>4.79</v>
      </c>
      <c r="D16" s="482">
        <v>5.73</v>
      </c>
    </row>
    <row r="17" spans="1:4" ht="11.25">
      <c r="A17" s="58" t="s">
        <v>426</v>
      </c>
      <c r="B17" s="543">
        <v>4.44</v>
      </c>
      <c r="C17" s="543">
        <v>5.23</v>
      </c>
      <c r="D17" s="482">
        <v>5.97</v>
      </c>
    </row>
    <row r="18" spans="1:4" ht="11.25">
      <c r="A18" s="22" t="s">
        <v>547</v>
      </c>
      <c r="B18" s="601" t="s">
        <v>483</v>
      </c>
      <c r="C18" s="601" t="s">
        <v>483</v>
      </c>
      <c r="D18" s="483">
        <v>6.45</v>
      </c>
    </row>
    <row r="19" ht="11.25">
      <c r="D19" s="4" t="s">
        <v>512</v>
      </c>
    </row>
    <row r="21" spans="1:5" ht="11.25">
      <c r="A21" s="239" t="s">
        <v>713</v>
      </c>
      <c r="E21" s="336"/>
    </row>
    <row r="22" ht="11.25">
      <c r="A22" s="239" t="s">
        <v>714</v>
      </c>
    </row>
    <row r="23" spans="1:5" ht="11.25">
      <c r="A23" s="2"/>
      <c r="B23" s="2"/>
      <c r="C23" s="2"/>
      <c r="D23" s="2"/>
      <c r="E23" s="2"/>
    </row>
    <row r="24" spans="1:5" ht="11.25">
      <c r="A24" s="2"/>
      <c r="B24" s="2"/>
      <c r="C24" s="2"/>
      <c r="D24" s="2"/>
      <c r="E24" s="2"/>
    </row>
    <row r="25" spans="1:5" ht="11.25">
      <c r="A25" s="2"/>
      <c r="B25" s="2"/>
      <c r="C25" s="2"/>
      <c r="D25" s="2"/>
      <c r="E25" s="2"/>
    </row>
    <row r="26" spans="1:5" ht="11.25">
      <c r="A26" s="2"/>
      <c r="B26" s="2"/>
      <c r="C26" s="2"/>
      <c r="D26" s="2"/>
      <c r="E26" s="2"/>
    </row>
    <row r="27" spans="1:5" ht="11.25">
      <c r="A27" s="2"/>
      <c r="B27" s="2"/>
      <c r="C27" s="2"/>
      <c r="D27" s="2"/>
      <c r="E27" s="2"/>
    </row>
    <row r="28" spans="1:5" ht="11.25">
      <c r="A28" s="2"/>
      <c r="B28" s="2"/>
      <c r="C28" s="2"/>
      <c r="D28" s="2"/>
      <c r="E28" s="2"/>
    </row>
    <row r="29" spans="1:5" ht="11.25">
      <c r="A29" s="2"/>
      <c r="B29" s="2"/>
      <c r="C29" s="2"/>
      <c r="D29" s="2"/>
      <c r="E29" s="2"/>
    </row>
    <row r="30" spans="1:5" ht="11.25">
      <c r="A30" s="2"/>
      <c r="B30" s="2"/>
      <c r="C30" s="2"/>
      <c r="D30" s="2"/>
      <c r="E30" s="2"/>
    </row>
    <row r="31" spans="1:5" ht="11.25">
      <c r="A31" s="2"/>
      <c r="B31" s="2"/>
      <c r="C31" s="2"/>
      <c r="D31" s="2"/>
      <c r="E31" s="2"/>
    </row>
    <row r="32" spans="1:5" ht="11.25">
      <c r="A32" s="2"/>
      <c r="B32" s="2"/>
      <c r="C32" s="2"/>
      <c r="D32" s="2"/>
      <c r="E32" s="2"/>
    </row>
    <row r="33" spans="1:5" ht="11.25">
      <c r="A33" s="2"/>
      <c r="B33" s="2"/>
      <c r="C33" s="2"/>
      <c r="D33" s="2"/>
      <c r="E33" s="2"/>
    </row>
    <row r="34" spans="1:5" ht="11.25">
      <c r="A34" s="2"/>
      <c r="B34" s="2"/>
      <c r="C34" s="2"/>
      <c r="D34" s="2"/>
      <c r="E34" s="2"/>
    </row>
    <row r="35" spans="1:5" ht="11.25">
      <c r="A35" s="2"/>
      <c r="B35" s="2"/>
      <c r="C35" s="2"/>
      <c r="D35" s="2"/>
      <c r="E35" s="2"/>
    </row>
    <row r="36" spans="1:5" ht="11.25">
      <c r="A36" s="2"/>
      <c r="B36" s="2"/>
      <c r="C36" s="2"/>
      <c r="D36" s="2"/>
      <c r="E36" s="2"/>
    </row>
    <row r="37" spans="1:5" ht="11.25">
      <c r="A37" s="2"/>
      <c r="B37" s="2"/>
      <c r="C37" s="2"/>
      <c r="D37" s="2"/>
      <c r="E37" s="2"/>
    </row>
    <row r="38" spans="1:5" ht="11.25">
      <c r="A38" s="2"/>
      <c r="B38" s="2"/>
      <c r="C38" s="2"/>
      <c r="D38" s="2"/>
      <c r="E38" s="2"/>
    </row>
    <row r="39" spans="1:5" ht="11.25">
      <c r="A39" s="2"/>
      <c r="B39" s="2"/>
      <c r="C39" s="2"/>
      <c r="D39" s="2"/>
      <c r="E39" s="2"/>
    </row>
    <row r="40" spans="1:5" ht="11.25">
      <c r="A40" s="2"/>
      <c r="B40" s="2"/>
      <c r="C40" s="2"/>
      <c r="D40" s="2"/>
      <c r="E40" s="2"/>
    </row>
    <row r="41" spans="1:5" ht="11.25">
      <c r="A41" s="2"/>
      <c r="B41" s="2"/>
      <c r="C41" s="2"/>
      <c r="D41" s="2"/>
      <c r="E41" s="2"/>
    </row>
    <row r="42" spans="1:5" ht="11.25">
      <c r="A42" s="2"/>
      <c r="B42" s="2"/>
      <c r="C42" s="2"/>
      <c r="D42" s="2"/>
      <c r="E42" s="2"/>
    </row>
    <row r="43" spans="1:5" ht="11.25">
      <c r="A43" s="2"/>
      <c r="B43" s="2"/>
      <c r="C43" s="2"/>
      <c r="D43" s="2"/>
      <c r="E43" s="2"/>
    </row>
    <row r="44" spans="1:5" ht="11.25">
      <c r="A44" s="2"/>
      <c r="B44" s="2"/>
      <c r="C44" s="2"/>
      <c r="D44" s="2"/>
      <c r="E44" s="2"/>
    </row>
    <row r="45" spans="1:5" ht="11.25">
      <c r="A45" s="2"/>
      <c r="B45" s="2"/>
      <c r="C45" s="2"/>
      <c r="D45" s="2"/>
      <c r="E45" s="2"/>
    </row>
    <row r="46" spans="1:5" ht="11.25">
      <c r="A46" s="2"/>
      <c r="B46" s="2"/>
      <c r="C46" s="2"/>
      <c r="D46" s="2"/>
      <c r="E46" s="2"/>
    </row>
    <row r="47" spans="1:5" ht="11.25">
      <c r="A47" s="2"/>
      <c r="B47" s="2"/>
      <c r="C47" s="2"/>
      <c r="D47" s="2"/>
      <c r="E47" s="2"/>
    </row>
    <row r="48" spans="1:5" ht="11.25">
      <c r="A48" s="2"/>
      <c r="B48" s="2"/>
      <c r="C48" s="2"/>
      <c r="D48" s="2"/>
      <c r="E48" s="2"/>
    </row>
  </sheetData>
  <printOptions/>
  <pageMargins left="0.75" right="0.75" top="1" bottom="1" header="0.5" footer="0.5"/>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9.140625" defaultRowHeight="12.75"/>
  <cols>
    <col min="1" max="1" width="15.7109375" style="2" customWidth="1"/>
    <col min="2" max="16384" width="9.140625" style="2" customWidth="1"/>
  </cols>
  <sheetData>
    <row r="1" spans="1:6" ht="11.25">
      <c r="A1" s="100">
        <v>1.9</v>
      </c>
      <c r="B1" s="1" t="s">
        <v>249</v>
      </c>
      <c r="F1" s="319"/>
    </row>
    <row r="2" ht="11.25">
      <c r="A2" s="24"/>
    </row>
    <row r="3" ht="11.25">
      <c r="A3" s="1"/>
    </row>
    <row r="4" ht="11.25">
      <c r="A4" s="1"/>
    </row>
    <row r="5" ht="11.25">
      <c r="A5" s="1"/>
    </row>
    <row r="6" ht="11.25">
      <c r="A6" s="1"/>
    </row>
    <row r="7" ht="11.25">
      <c r="A7" s="1"/>
    </row>
    <row r="8" ht="11.25">
      <c r="A8" s="1"/>
    </row>
    <row r="9" ht="11.25">
      <c r="A9" s="1"/>
    </row>
    <row r="10" ht="11.25">
      <c r="A10" s="1"/>
    </row>
    <row r="11" ht="11.25">
      <c r="A11" s="1"/>
    </row>
    <row r="12" ht="11.25">
      <c r="A12" s="1"/>
    </row>
    <row r="13" ht="11.25">
      <c r="A13" s="1"/>
    </row>
    <row r="14" ht="11.25">
      <c r="A14" s="1"/>
    </row>
    <row r="15" ht="11.25">
      <c r="A15" s="1"/>
    </row>
    <row r="16" ht="11.25">
      <c r="A16" s="1"/>
    </row>
    <row r="17" ht="11.25">
      <c r="A17" s="1"/>
    </row>
    <row r="18" ht="11.25">
      <c r="A18" s="1"/>
    </row>
    <row r="19" ht="11.25">
      <c r="A19" s="1"/>
    </row>
    <row r="20" spans="1:7" ht="11.25">
      <c r="A20" s="1"/>
      <c r="G20" s="4" t="s">
        <v>652</v>
      </c>
    </row>
    <row r="21" s="25" customFormat="1" ht="11.25">
      <c r="A21" s="676"/>
    </row>
    <row r="22" ht="11.25">
      <c r="A22" s="1"/>
    </row>
    <row r="23" spans="1:11" ht="11.25">
      <c r="A23" s="2" t="s">
        <v>186</v>
      </c>
      <c r="B23" s="2">
        <v>1997</v>
      </c>
      <c r="C23" s="2">
        <v>1998</v>
      </c>
      <c r="D23" s="2">
        <v>1999</v>
      </c>
      <c r="E23" s="2">
        <v>2000</v>
      </c>
      <c r="F23" s="2">
        <v>2001</v>
      </c>
      <c r="G23" s="2">
        <v>2002</v>
      </c>
      <c r="H23" s="2">
        <v>2003</v>
      </c>
      <c r="I23" s="2">
        <v>2004</v>
      </c>
      <c r="J23" s="2">
        <v>2005</v>
      </c>
      <c r="K23" s="2">
        <v>2006</v>
      </c>
    </row>
    <row r="24" spans="1:11" ht="11.25">
      <c r="A24" s="2" t="s">
        <v>30</v>
      </c>
      <c r="B24" s="7">
        <v>19.5</v>
      </c>
      <c r="C24" s="7">
        <v>20.1</v>
      </c>
      <c r="D24" s="7">
        <v>20.4</v>
      </c>
      <c r="E24" s="7">
        <v>20.7</v>
      </c>
      <c r="F24" s="7">
        <v>20.2</v>
      </c>
      <c r="G24" s="7">
        <v>19.6</v>
      </c>
      <c r="H24" s="7">
        <v>19.5</v>
      </c>
      <c r="I24" s="7">
        <v>19.7</v>
      </c>
      <c r="J24" s="7">
        <v>20</v>
      </c>
      <c r="K24" s="2">
        <v>20.7</v>
      </c>
    </row>
    <row r="25" spans="1:11" ht="11.25">
      <c r="A25" s="2" t="s">
        <v>671</v>
      </c>
      <c r="B25" s="2">
        <v>20.1</v>
      </c>
      <c r="C25" s="2">
        <v>21.7</v>
      </c>
      <c r="D25" s="2">
        <v>23.3</v>
      </c>
      <c r="E25" s="2">
        <v>23.4</v>
      </c>
      <c r="F25" s="2">
        <v>22.6</v>
      </c>
      <c r="G25" s="2">
        <v>21.7</v>
      </c>
      <c r="H25" s="2">
        <v>22.3</v>
      </c>
      <c r="I25" s="2">
        <v>23.6</v>
      </c>
      <c r="J25" s="2">
        <v>26.1</v>
      </c>
      <c r="K25" s="2">
        <v>26.3</v>
      </c>
    </row>
    <row r="26" spans="1:13" ht="11.25">
      <c r="A26" s="2" t="s">
        <v>672</v>
      </c>
      <c r="B26" s="7">
        <v>22.5</v>
      </c>
      <c r="C26" s="7">
        <v>24.4</v>
      </c>
      <c r="D26" s="7">
        <v>27.1</v>
      </c>
      <c r="E26" s="7">
        <v>27.2</v>
      </c>
      <c r="F26" s="7">
        <v>26.7</v>
      </c>
      <c r="G26" s="7">
        <v>26.2</v>
      </c>
      <c r="H26" s="7">
        <v>26.1</v>
      </c>
      <c r="I26" s="7">
        <v>27.7</v>
      </c>
      <c r="J26" s="7">
        <v>30.6</v>
      </c>
      <c r="K26" s="2">
        <v>30.6</v>
      </c>
      <c r="M26" s="7"/>
    </row>
    <row r="27" s="25" customFormat="1" ht="11.25"/>
    <row r="29" spans="2:10" ht="12.75">
      <c r="B29" s="7"/>
      <c r="C29" s="7"/>
      <c r="D29" s="7"/>
      <c r="E29"/>
      <c r="F29"/>
      <c r="G29"/>
      <c r="H29"/>
      <c r="I29"/>
      <c r="J29"/>
    </row>
    <row r="30" spans="5:10" ht="12.75">
      <c r="E30"/>
      <c r="F30"/>
      <c r="G30"/>
      <c r="H30"/>
      <c r="I30"/>
      <c r="J30"/>
    </row>
    <row r="31" spans="5:10" ht="12.75">
      <c r="E31"/>
      <c r="F31"/>
      <c r="G31"/>
      <c r="H31"/>
      <c r="I31"/>
      <c r="J31"/>
    </row>
    <row r="32" spans="5:10" ht="12.75">
      <c r="E32"/>
      <c r="F32"/>
      <c r="G32"/>
      <c r="H32"/>
      <c r="I32"/>
      <c r="J32"/>
    </row>
    <row r="33" spans="5:10" ht="12.75">
      <c r="E33"/>
      <c r="F33"/>
      <c r="G33"/>
      <c r="H33"/>
      <c r="I33"/>
      <c r="J33"/>
    </row>
    <row r="34" spans="5:10" ht="12.75">
      <c r="E34"/>
      <c r="F34"/>
      <c r="G34"/>
      <c r="H34"/>
      <c r="I34"/>
      <c r="J34"/>
    </row>
    <row r="35" spans="5:10" ht="12.75">
      <c r="E35"/>
      <c r="F35"/>
      <c r="G35"/>
      <c r="H35"/>
      <c r="I35"/>
      <c r="J35"/>
    </row>
    <row r="36" spans="5:10" ht="12.75">
      <c r="E36"/>
      <c r="F36"/>
      <c r="G36"/>
      <c r="H36"/>
      <c r="I36"/>
      <c r="J36"/>
    </row>
    <row r="37" spans="5:10" ht="12.75">
      <c r="E37"/>
      <c r="F37"/>
      <c r="G37"/>
      <c r="H37"/>
      <c r="I37"/>
      <c r="J37"/>
    </row>
    <row r="38" spans="5:10" ht="12.75">
      <c r="E38"/>
      <c r="F38"/>
      <c r="G38"/>
      <c r="H38"/>
      <c r="I38"/>
      <c r="J38"/>
    </row>
    <row r="39" spans="5:10" ht="12.75">
      <c r="E39"/>
      <c r="F39"/>
      <c r="G39"/>
      <c r="H39"/>
      <c r="I39"/>
      <c r="J39"/>
    </row>
    <row r="40" spans="5:10" ht="12.75">
      <c r="E40"/>
      <c r="F40"/>
      <c r="G40"/>
      <c r="H40"/>
      <c r="I40"/>
      <c r="J40"/>
    </row>
    <row r="41" spans="5:10" ht="12.75">
      <c r="E41"/>
      <c r="F41"/>
      <c r="G41"/>
      <c r="H41"/>
      <c r="I41"/>
      <c r="J41"/>
    </row>
    <row r="42" spans="5:10" ht="12.75">
      <c r="E42"/>
      <c r="F42"/>
      <c r="G42"/>
      <c r="H42"/>
      <c r="I42"/>
      <c r="J42"/>
    </row>
    <row r="43" spans="5:10" ht="12.75">
      <c r="E43"/>
      <c r="F43"/>
      <c r="G43"/>
      <c r="H43"/>
      <c r="I43"/>
      <c r="J43"/>
    </row>
  </sheetData>
  <printOptions gridLines="1"/>
  <pageMargins left="0.75" right="0.75" top="1" bottom="1" header="0.5" footer="0.5"/>
  <pageSetup horizontalDpi="600" verticalDpi="600" orientation="landscape" paperSize="9" r:id="rId2"/>
  <headerFooter alignWithMargins="0">
    <oddHeader>&amp;L&amp;F
&amp;A</oddHeader>
  </headerFooter>
  <drawing r:id="rId1"/>
</worksheet>
</file>

<file path=xl/worksheets/sheet90.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19.00390625" style="2" customWidth="1"/>
    <col min="2" max="2" width="9.7109375" style="2" customWidth="1"/>
    <col min="3" max="3" width="11.00390625" style="2" customWidth="1"/>
    <col min="4" max="4" width="11.7109375" style="2" customWidth="1"/>
    <col min="5" max="5" width="12.421875" style="2" customWidth="1"/>
    <col min="6" max="6" width="9.7109375" style="2" customWidth="1"/>
    <col min="7" max="7" width="12.28125" style="2" customWidth="1"/>
    <col min="8" max="16384" width="9.140625" style="2" customWidth="1"/>
  </cols>
  <sheetData>
    <row r="1" spans="1:2" ht="11.25">
      <c r="A1" s="100">
        <v>9.1</v>
      </c>
      <c r="B1" s="1" t="s">
        <v>10</v>
      </c>
    </row>
    <row r="2" ht="11.25">
      <c r="A2" s="24"/>
    </row>
    <row r="3" spans="2:6" ht="12.75">
      <c r="B3" s="4"/>
      <c r="C3" s="4"/>
      <c r="E3" s="4" t="s">
        <v>1</v>
      </c>
      <c r="F3"/>
    </row>
    <row r="4" spans="1:6" ht="12.75">
      <c r="A4" s="279" t="s">
        <v>486</v>
      </c>
      <c r="B4" s="37">
        <v>2003</v>
      </c>
      <c r="C4" s="37">
        <v>2004</v>
      </c>
      <c r="D4" s="19">
        <v>2005</v>
      </c>
      <c r="E4" s="19">
        <v>2006</v>
      </c>
      <c r="F4"/>
    </row>
    <row r="5" spans="1:6" ht="12.75">
      <c r="A5" s="240" t="s">
        <v>487</v>
      </c>
      <c r="B5" s="585">
        <v>54.2</v>
      </c>
      <c r="C5" s="585">
        <v>55</v>
      </c>
      <c r="D5" s="585">
        <v>55.2</v>
      </c>
      <c r="E5" s="585">
        <v>59.4</v>
      </c>
      <c r="F5"/>
    </row>
    <row r="6" spans="1:6" ht="12.75">
      <c r="A6" s="240" t="s">
        <v>488</v>
      </c>
      <c r="B6" s="585">
        <v>50</v>
      </c>
      <c r="C6" s="585">
        <v>47.5</v>
      </c>
      <c r="D6" s="585">
        <v>50.8</v>
      </c>
      <c r="E6" s="585">
        <v>56.9</v>
      </c>
      <c r="F6"/>
    </row>
    <row r="7" spans="1:6" ht="12.75">
      <c r="A7" s="240" t="s">
        <v>489</v>
      </c>
      <c r="B7" s="585">
        <v>58.1</v>
      </c>
      <c r="C7" s="585">
        <v>58.2</v>
      </c>
      <c r="D7" s="585">
        <v>58.8</v>
      </c>
      <c r="E7" s="585">
        <v>69.5</v>
      </c>
      <c r="F7"/>
    </row>
    <row r="8" spans="1:6" ht="12.75">
      <c r="A8" s="240" t="s">
        <v>490</v>
      </c>
      <c r="B8" s="585">
        <v>67.3</v>
      </c>
      <c r="C8" s="585">
        <v>65.1</v>
      </c>
      <c r="D8" s="585">
        <v>64.7</v>
      </c>
      <c r="E8" s="585">
        <v>66.6</v>
      </c>
      <c r="F8"/>
    </row>
    <row r="9" spans="1:6" ht="12.75">
      <c r="A9" s="240" t="s">
        <v>491</v>
      </c>
      <c r="B9" s="585">
        <v>60.1</v>
      </c>
      <c r="C9" s="585">
        <v>62.2</v>
      </c>
      <c r="D9" s="585">
        <v>62.2</v>
      </c>
      <c r="E9" s="585">
        <v>67.8</v>
      </c>
      <c r="F9"/>
    </row>
    <row r="10" spans="1:6" ht="12.75">
      <c r="A10" s="240" t="s">
        <v>492</v>
      </c>
      <c r="B10" s="585">
        <v>58</v>
      </c>
      <c r="C10" s="585">
        <v>59.1</v>
      </c>
      <c r="D10" s="585">
        <v>58.4</v>
      </c>
      <c r="E10" s="585">
        <v>64.3</v>
      </c>
      <c r="F10"/>
    </row>
    <row r="11" spans="1:6" ht="12.75">
      <c r="A11" s="241" t="s">
        <v>493</v>
      </c>
      <c r="B11" s="586">
        <v>55.4</v>
      </c>
      <c r="C11" s="586">
        <v>54.6</v>
      </c>
      <c r="D11" s="586">
        <v>56.2</v>
      </c>
      <c r="E11" s="586">
        <v>61.9</v>
      </c>
      <c r="F11"/>
    </row>
    <row r="12" spans="1:6" ht="12.75">
      <c r="A12" s="7"/>
      <c r="B12" s="7"/>
      <c r="C12" s="7"/>
      <c r="D12" s="4"/>
      <c r="E12" s="4" t="s">
        <v>721</v>
      </c>
      <c r="F12"/>
    </row>
    <row r="13" ht="12.75"/>
    <row r="14" ht="12.75"/>
    <row r="15" ht="12.75"/>
    <row r="16" ht="12.75"/>
    <row r="17" ht="12.75"/>
    <row r="18" ht="12.75"/>
    <row r="19" ht="12.75"/>
    <row r="20" ht="12.75"/>
    <row r="21" ht="12.75"/>
    <row r="22" ht="12.75"/>
  </sheetData>
  <printOptions/>
  <pageMargins left="0.75" right="0.75" top="1" bottom="1" header="0.5" footer="0.5"/>
  <pageSetup horizontalDpi="600" verticalDpi="600" orientation="portrait" paperSize="9" r:id="rId1"/>
</worksheet>
</file>

<file path=xl/worksheets/sheet91.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140625" defaultRowHeight="12.75"/>
  <cols>
    <col min="1" max="1" width="13.421875" style="0" customWidth="1"/>
    <col min="4" max="4" width="9.140625" style="2" customWidth="1"/>
    <col min="5" max="5" width="6.28125" style="2" customWidth="1"/>
    <col min="6" max="6" width="9.140625" style="2" customWidth="1"/>
  </cols>
  <sheetData>
    <row r="1" spans="1:6" ht="12.75">
      <c r="A1" s="100">
        <v>9.2</v>
      </c>
      <c r="B1" s="98" t="s">
        <v>11</v>
      </c>
      <c r="D1"/>
      <c r="E1"/>
      <c r="F1"/>
    </row>
    <row r="2" spans="4:6" ht="12.75">
      <c r="D2"/>
      <c r="E2"/>
      <c r="F2"/>
    </row>
    <row r="3" spans="4:6" ht="12.75">
      <c r="D3"/>
      <c r="E3"/>
      <c r="F3"/>
    </row>
    <row r="4" spans="2:6" ht="12.75">
      <c r="B4" s="24"/>
      <c r="D4"/>
      <c r="E4"/>
      <c r="F4"/>
    </row>
    <row r="5" spans="4:6" ht="12.75">
      <c r="D5"/>
      <c r="E5"/>
      <c r="F5"/>
    </row>
    <row r="6" spans="4:6" ht="12.75">
      <c r="D6"/>
      <c r="E6"/>
      <c r="F6"/>
    </row>
    <row r="7" spans="4:6" ht="12.75">
      <c r="D7"/>
      <c r="E7"/>
      <c r="F7"/>
    </row>
    <row r="8" spans="4:6" ht="12.75">
      <c r="D8"/>
      <c r="E8"/>
      <c r="F8"/>
    </row>
    <row r="9" spans="4:6" ht="12.75">
      <c r="D9"/>
      <c r="E9"/>
      <c r="F9"/>
    </row>
    <row r="10" spans="4:6" ht="12.75">
      <c r="D10"/>
      <c r="E10"/>
      <c r="F10"/>
    </row>
    <row r="11" spans="4:6" ht="12.75">
      <c r="D11"/>
      <c r="E11"/>
      <c r="F11"/>
    </row>
    <row r="12" spans="4:6" ht="13.5" customHeight="1">
      <c r="D12"/>
      <c r="E12"/>
      <c r="F12"/>
    </row>
    <row r="13" spans="4:6" ht="12.75">
      <c r="D13"/>
      <c r="E13"/>
      <c r="F13"/>
    </row>
    <row r="14" spans="4:6" ht="12.75">
      <c r="D14"/>
      <c r="E14"/>
      <c r="F14"/>
    </row>
    <row r="15" spans="4:6" ht="12.75">
      <c r="D15"/>
      <c r="E15"/>
      <c r="F15"/>
    </row>
    <row r="16" spans="4:6" ht="12.75">
      <c r="D16"/>
      <c r="E16"/>
      <c r="F16"/>
    </row>
    <row r="17" spans="4:6" ht="12.75">
      <c r="D17"/>
      <c r="E17"/>
      <c r="F17"/>
    </row>
    <row r="18" spans="4:6" ht="12.75">
      <c r="D18"/>
      <c r="E18"/>
      <c r="F18"/>
    </row>
    <row r="19" spans="1:6" ht="12.75">
      <c r="A19" s="323"/>
      <c r="D19"/>
      <c r="E19"/>
      <c r="F19"/>
    </row>
    <row r="20" spans="4:6" ht="12.75">
      <c r="D20"/>
      <c r="E20"/>
      <c r="F20"/>
    </row>
    <row r="21" spans="4:8" ht="12.75">
      <c r="D21"/>
      <c r="E21"/>
      <c r="F21"/>
      <c r="H21" s="4" t="s">
        <v>0</v>
      </c>
    </row>
    <row r="22" spans="4:6" ht="12.75">
      <c r="D22"/>
      <c r="E22"/>
      <c r="F22"/>
    </row>
    <row r="23" s="370" customFormat="1" ht="9.75" customHeight="1" thickBot="1"/>
    <row r="24" spans="4:6" ht="1.5" customHeight="1">
      <c r="D24"/>
      <c r="E24"/>
      <c r="F24"/>
    </row>
    <row r="25" spans="1:6" ht="45">
      <c r="A25" s="395" t="s">
        <v>486</v>
      </c>
      <c r="B25" s="396" t="s">
        <v>2</v>
      </c>
      <c r="C25" s="396" t="s">
        <v>3</v>
      </c>
      <c r="D25" s="599" t="s">
        <v>160</v>
      </c>
      <c r="E25" s="396" t="s">
        <v>679</v>
      </c>
      <c r="F25"/>
    </row>
    <row r="26" spans="1:6" ht="12.75">
      <c r="A26" s="167" t="s">
        <v>489</v>
      </c>
      <c r="B26" s="441">
        <v>23405</v>
      </c>
      <c r="C26" s="543">
        <f>B26/B33*100</f>
        <v>7.315182637341342</v>
      </c>
      <c r="D26" s="430">
        <v>357108</v>
      </c>
      <c r="E26" s="543">
        <f>D26/D33*100</f>
        <v>8.422660434996725</v>
      </c>
      <c r="F26"/>
    </row>
    <row r="27" spans="1:6" ht="12.75">
      <c r="A27" s="167" t="s">
        <v>492</v>
      </c>
      <c r="B27" s="441">
        <v>27633</v>
      </c>
      <c r="C27" s="543">
        <f>B27/B33*100</f>
        <v>8.636634984732037</v>
      </c>
      <c r="D27" s="430">
        <v>525227</v>
      </c>
      <c r="E27" s="543">
        <f>D27/D33*100</f>
        <v>12.387873338855544</v>
      </c>
      <c r="F27"/>
    </row>
    <row r="28" spans="1:6" ht="12.75">
      <c r="A28" s="167" t="s">
        <v>490</v>
      </c>
      <c r="B28" s="441">
        <v>36900</v>
      </c>
      <c r="C28" s="543">
        <f>B28/B33*100</f>
        <v>11.533015993073938</v>
      </c>
      <c r="D28" s="430">
        <v>602706</v>
      </c>
      <c r="E28" s="543">
        <f>D28/D33*100</f>
        <v>14.21527375509688</v>
      </c>
      <c r="F28"/>
    </row>
    <row r="29" spans="1:6" ht="12.75">
      <c r="A29" s="167" t="s">
        <v>487</v>
      </c>
      <c r="B29" s="441">
        <v>50554</v>
      </c>
      <c r="C29" s="543">
        <f>B29/B33*100</f>
        <v>15.800544458370188</v>
      </c>
      <c r="D29" s="430">
        <v>762446</v>
      </c>
      <c r="E29" s="543">
        <f>D29/D33*100</f>
        <v>17.982861649757258</v>
      </c>
      <c r="F29"/>
    </row>
    <row r="30" spans="1:6" ht="12.75">
      <c r="A30" s="167" t="s">
        <v>491</v>
      </c>
      <c r="B30" s="441">
        <v>57893</v>
      </c>
      <c r="C30" s="543">
        <f>B30/B33*100</f>
        <v>18.09433319477045</v>
      </c>
      <c r="D30" s="430">
        <v>805185</v>
      </c>
      <c r="E30" s="543">
        <f>D30/D33*100</f>
        <v>18.990893069751557</v>
      </c>
      <c r="F30"/>
    </row>
    <row r="31" spans="1:6" ht="12.75">
      <c r="A31" s="169" t="s">
        <v>488</v>
      </c>
      <c r="B31" s="443">
        <v>123566</v>
      </c>
      <c r="C31" s="601">
        <f>B31/B33*100</f>
        <v>38.620288731712044</v>
      </c>
      <c r="D31" s="432">
        <v>1187176</v>
      </c>
      <c r="E31" s="601">
        <f>D31/D33*100</f>
        <v>28.000437751542034</v>
      </c>
      <c r="F31"/>
    </row>
    <row r="32" spans="1:6" ht="12.75">
      <c r="A32" s="39"/>
      <c r="B32" s="2" t="s">
        <v>493</v>
      </c>
      <c r="C32" s="31"/>
      <c r="D32" s="2" t="s">
        <v>493</v>
      </c>
      <c r="E32"/>
      <c r="F32"/>
    </row>
    <row r="33" spans="2:6" ht="12.75">
      <c r="B33" s="9">
        <v>319951</v>
      </c>
      <c r="D33" s="9">
        <v>4239848</v>
      </c>
      <c r="E33"/>
      <c r="F33"/>
    </row>
    <row r="34" spans="4:6" ht="12.75">
      <c r="D34"/>
      <c r="E34"/>
      <c r="F34"/>
    </row>
    <row r="35" spans="4:6" ht="12.75">
      <c r="D35"/>
      <c r="E35"/>
      <c r="F35"/>
    </row>
    <row r="36" spans="4:6" ht="12.75">
      <c r="D36"/>
      <c r="E36"/>
      <c r="F36"/>
    </row>
    <row r="37" spans="4:6" ht="12.75">
      <c r="D37"/>
      <c r="E37"/>
      <c r="F37"/>
    </row>
    <row r="38" spans="4:6" ht="12.75">
      <c r="D38"/>
      <c r="E38"/>
      <c r="F38"/>
    </row>
    <row r="39" spans="4:6" ht="12.75">
      <c r="D39"/>
      <c r="E39"/>
      <c r="F39"/>
    </row>
    <row r="40" spans="4:6" ht="12.75">
      <c r="D40"/>
      <c r="E40"/>
      <c r="F40"/>
    </row>
    <row r="41" spans="4:6" ht="12.75">
      <c r="D41"/>
      <c r="E41"/>
      <c r="F41"/>
    </row>
    <row r="42" spans="4:6" ht="12.75">
      <c r="D42"/>
      <c r="E42"/>
      <c r="F42"/>
    </row>
    <row r="43" spans="4:6" ht="12.75">
      <c r="D43"/>
      <c r="E43"/>
      <c r="F43"/>
    </row>
    <row r="44" spans="4:6" ht="12.75">
      <c r="D44"/>
      <c r="E44"/>
      <c r="F44"/>
    </row>
    <row r="45" spans="4:6" ht="12.75">
      <c r="D45"/>
      <c r="E45"/>
      <c r="F45"/>
    </row>
    <row r="46" spans="4:6" ht="12.75">
      <c r="D46"/>
      <c r="E46"/>
      <c r="F46"/>
    </row>
    <row r="47" spans="4:6" ht="12.75">
      <c r="D47"/>
      <c r="E47"/>
      <c r="F47"/>
    </row>
    <row r="48" spans="4:6" ht="12.75">
      <c r="D48"/>
      <c r="E48"/>
      <c r="F48"/>
    </row>
    <row r="49" spans="2:6" ht="12.75">
      <c r="B49" s="291"/>
      <c r="D49"/>
      <c r="E49"/>
      <c r="F49"/>
    </row>
    <row r="50" spans="2:4" ht="12.75">
      <c r="B50" s="291"/>
      <c r="D50" s="102"/>
    </row>
    <row r="51" spans="2:4" ht="12.75">
      <c r="B51" s="291"/>
      <c r="D51" s="102"/>
    </row>
    <row r="52" spans="1:5" ht="12.75">
      <c r="A52" s="292"/>
      <c r="B52" s="83"/>
      <c r="C52" s="292"/>
      <c r="D52" s="10"/>
      <c r="E52" s="600"/>
    </row>
    <row r="53" spans="1:5" ht="12.75">
      <c r="A53" s="292"/>
      <c r="B53" s="83"/>
      <c r="C53" s="292"/>
      <c r="D53" s="10"/>
      <c r="E53" s="600"/>
    </row>
    <row r="54" spans="1:5" ht="12.75">
      <c r="A54" s="292"/>
      <c r="B54" s="83"/>
      <c r="C54" s="292"/>
      <c r="D54" s="10"/>
      <c r="E54" s="600"/>
    </row>
    <row r="55" spans="2:5" ht="12.75">
      <c r="B55" s="83"/>
      <c r="C55" s="292"/>
      <c r="D55" s="10"/>
      <c r="E55" s="600"/>
    </row>
    <row r="56" spans="4:5" ht="12.75">
      <c r="D56" s="10"/>
      <c r="E56" s="600"/>
    </row>
  </sheetData>
  <printOptions/>
  <pageMargins left="0.75" right="0.75" top="1" bottom="1" header="0.5" footer="0.5"/>
  <pageSetup horizontalDpi="600" verticalDpi="600" orientation="portrait" paperSize="9" scale="80" r:id="rId2"/>
  <drawing r:id="rId1"/>
</worksheet>
</file>

<file path=xl/worksheets/sheet92.xml><?xml version="1.0" encoding="utf-8"?>
<worksheet xmlns="http://schemas.openxmlformats.org/spreadsheetml/2006/main" xmlns:r="http://schemas.openxmlformats.org/officeDocument/2006/relationships">
  <dimension ref="A1:J37"/>
  <sheetViews>
    <sheetView workbookViewId="0" topLeftCell="A1">
      <selection activeCell="A1" sqref="A1"/>
    </sheetView>
  </sheetViews>
  <sheetFormatPr defaultColWidth="9.140625" defaultRowHeight="12.75"/>
  <cols>
    <col min="1" max="1" width="7.57421875" style="2" customWidth="1"/>
    <col min="2" max="2" width="16.28125" style="2" customWidth="1"/>
    <col min="3" max="3" width="9.140625" style="2" customWidth="1"/>
    <col min="4" max="4" width="13.421875" style="2" customWidth="1"/>
    <col min="5" max="7" width="9.140625" style="2" customWidth="1"/>
    <col min="8" max="8" width="13.7109375" style="2" customWidth="1"/>
    <col min="9" max="16384" width="9.140625" style="2" customWidth="1"/>
  </cols>
  <sheetData>
    <row r="1" spans="1:2" ht="11.25">
      <c r="A1" s="100">
        <v>9.3</v>
      </c>
      <c r="B1" s="1" t="s">
        <v>12</v>
      </c>
    </row>
    <row r="2" ht="11.25" customHeight="1">
      <c r="A2" s="24"/>
    </row>
    <row r="3" ht="11.25" customHeight="1">
      <c r="A3" s="1"/>
    </row>
    <row r="4" ht="11.25">
      <c r="A4" s="1"/>
    </row>
    <row r="5" ht="11.25" customHeight="1">
      <c r="A5" s="1"/>
    </row>
    <row r="6" ht="11.25">
      <c r="A6" s="1"/>
    </row>
    <row r="7" ht="11.25">
      <c r="A7" s="1"/>
    </row>
    <row r="8" ht="11.25">
      <c r="A8" s="1"/>
    </row>
    <row r="9" ht="11.25">
      <c r="A9" s="1"/>
    </row>
    <row r="10" ht="11.25">
      <c r="A10" s="1"/>
    </row>
    <row r="11" ht="11.25">
      <c r="A11" s="1"/>
    </row>
    <row r="12" ht="11.25" customHeight="1">
      <c r="A12" s="1"/>
    </row>
    <row r="13" ht="11.25">
      <c r="A13" s="1"/>
    </row>
    <row r="14" ht="11.25">
      <c r="A14" s="1"/>
    </row>
    <row r="15" ht="11.25">
      <c r="A15" s="1"/>
    </row>
    <row r="16" ht="11.25">
      <c r="A16" s="1"/>
    </row>
    <row r="17" ht="11.25">
      <c r="A17" s="1"/>
    </row>
    <row r="18" ht="11.25" customHeight="1">
      <c r="A18" s="1"/>
    </row>
    <row r="19" spans="1:6" ht="11.25" customHeight="1">
      <c r="A19" s="1"/>
      <c r="C19" s="310"/>
      <c r="F19" s="4" t="s">
        <v>721</v>
      </c>
    </row>
    <row r="20" spans="1:6" s="31" customFormat="1" ht="11.25">
      <c r="A20" s="146"/>
      <c r="F20" s="32"/>
    </row>
    <row r="21" spans="1:6" s="31" customFormat="1" ht="11.25">
      <c r="A21" s="36" t="s">
        <v>722</v>
      </c>
      <c r="F21" s="32"/>
    </row>
    <row r="22" spans="1:6" s="25" customFormat="1" ht="11.25">
      <c r="A22" s="676"/>
      <c r="F22" s="438"/>
    </row>
    <row r="23" ht="11.25">
      <c r="A23" s="2" t="s">
        <v>209</v>
      </c>
    </row>
    <row r="24" spans="1:10" ht="33" customHeight="1">
      <c r="A24" s="393" t="s">
        <v>550</v>
      </c>
      <c r="B24" s="598" t="s">
        <v>4</v>
      </c>
      <c r="C24" s="599" t="s">
        <v>320</v>
      </c>
      <c r="D24" s="599" t="s">
        <v>5</v>
      </c>
      <c r="E24"/>
      <c r="F24"/>
      <c r="G24"/>
      <c r="H24"/>
      <c r="I24"/>
      <c r="J24"/>
    </row>
    <row r="25" spans="1:10" ht="11.25" customHeight="1">
      <c r="A25" s="153">
        <v>2006</v>
      </c>
      <c r="B25" s="467">
        <v>319951</v>
      </c>
      <c r="C25" s="401">
        <v>4232.9</v>
      </c>
      <c r="D25" s="401">
        <f>(B25/C25)</f>
        <v>75.5867136006048</v>
      </c>
      <c r="E25"/>
      <c r="F25"/>
      <c r="G25"/>
      <c r="H25"/>
      <c r="I25"/>
      <c r="J25"/>
    </row>
    <row r="26" spans="1:10" ht="12.75">
      <c r="A26" s="153">
        <v>2005</v>
      </c>
      <c r="B26" s="467">
        <v>288872</v>
      </c>
      <c r="C26" s="401">
        <v>4130.7</v>
      </c>
      <c r="D26" s="401">
        <f>(B26/C26)</f>
        <v>69.93294114798945</v>
      </c>
      <c r="E26"/>
      <c r="F26"/>
      <c r="G26"/>
      <c r="H26"/>
      <c r="I26"/>
      <c r="J26"/>
    </row>
    <row r="27" spans="1:10" ht="12.75">
      <c r="A27" s="153">
        <v>2004</v>
      </c>
      <c r="B27" s="467">
        <v>262510</v>
      </c>
      <c r="C27" s="401">
        <v>4043.9</v>
      </c>
      <c r="D27" s="401">
        <f>(B27/C27)</f>
        <v>64.91505724671728</v>
      </c>
      <c r="E27"/>
      <c r="F27"/>
      <c r="G27"/>
      <c r="H27"/>
      <c r="I27"/>
      <c r="J27"/>
    </row>
    <row r="28" spans="1:10" ht="12.75">
      <c r="A28" s="17">
        <v>2003</v>
      </c>
      <c r="B28" s="432">
        <v>255316</v>
      </c>
      <c r="C28" s="431">
        <v>3978.9</v>
      </c>
      <c r="D28" s="431">
        <f>(B28/C28)</f>
        <v>64.16748347533238</v>
      </c>
      <c r="E28"/>
      <c r="F28"/>
      <c r="G28"/>
      <c r="H28"/>
      <c r="I28"/>
      <c r="J28"/>
    </row>
    <row r="29" spans="2:4" ht="11.25">
      <c r="B29" s="9"/>
      <c r="D29" s="87"/>
    </row>
    <row r="30" spans="2:4" s="25" customFormat="1" ht="11.25">
      <c r="B30" s="780"/>
      <c r="D30" s="728"/>
    </row>
    <row r="31" spans="2:4" ht="11.25">
      <c r="B31" s="9"/>
      <c r="D31" s="87"/>
    </row>
    <row r="32" spans="2:4" ht="11.25">
      <c r="B32" s="9"/>
      <c r="D32" s="87"/>
    </row>
    <row r="33" spans="2:4" ht="11.25">
      <c r="B33" s="9"/>
      <c r="D33" s="87"/>
    </row>
    <row r="34" spans="2:6" ht="11.25">
      <c r="B34" s="9"/>
      <c r="F34" s="196"/>
    </row>
    <row r="35" ht="11.25">
      <c r="B35" s="9"/>
    </row>
    <row r="36" ht="11.25">
      <c r="B36" s="9"/>
    </row>
    <row r="37" ht="11.25">
      <c r="B37" s="9"/>
    </row>
  </sheetData>
  <printOptions/>
  <pageMargins left="0.75" right="0.75" top="1" bottom="1" header="0.5" footer="0.5"/>
  <pageSetup horizontalDpi="600" verticalDpi="600" orientation="portrait" paperSize="9" scale="64" r:id="rId2"/>
  <drawing r:id="rId1"/>
</worksheet>
</file>

<file path=xl/worksheets/sheet93.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1" width="9.140625" style="2" customWidth="1"/>
    <col min="12" max="12" width="5.8515625" style="2" customWidth="1"/>
    <col min="13" max="16384" width="9.140625" style="2" customWidth="1"/>
  </cols>
  <sheetData>
    <row r="1" spans="1:12" ht="12.75">
      <c r="A1" s="100">
        <v>9.4</v>
      </c>
      <c r="B1" s="1" t="s">
        <v>723</v>
      </c>
      <c r="H1"/>
      <c r="I1"/>
      <c r="J1"/>
      <c r="K1"/>
      <c r="L1"/>
    </row>
    <row r="2" spans="1:12" ht="12.75">
      <c r="A2" s="24"/>
      <c r="H2"/>
      <c r="I2"/>
      <c r="J2"/>
      <c r="K2"/>
      <c r="L2"/>
    </row>
    <row r="3" spans="1:12" ht="12.75">
      <c r="A3" s="1"/>
      <c r="D3" s="4" t="s">
        <v>665</v>
      </c>
      <c r="E3" s="4" t="s">
        <v>457</v>
      </c>
      <c r="H3"/>
      <c r="I3"/>
      <c r="J3"/>
      <c r="K3"/>
      <c r="L3"/>
    </row>
    <row r="4" spans="1:12" ht="12.75">
      <c r="A4" s="281" t="s">
        <v>550</v>
      </c>
      <c r="B4" s="235" t="s">
        <v>362</v>
      </c>
      <c r="C4" s="235" t="s">
        <v>650</v>
      </c>
      <c r="D4" s="144" t="s">
        <v>649</v>
      </c>
      <c r="E4" s="37" t="s">
        <v>315</v>
      </c>
      <c r="H4"/>
      <c r="I4"/>
      <c r="J4"/>
      <c r="K4"/>
      <c r="L4"/>
    </row>
    <row r="5" spans="1:12" ht="12.75">
      <c r="A5" s="16">
        <v>2003</v>
      </c>
      <c r="B5" s="428">
        <v>37</v>
      </c>
      <c r="C5" s="522">
        <v>29</v>
      </c>
      <c r="D5" s="522">
        <v>8</v>
      </c>
      <c r="E5" s="442">
        <f>(D5/B5)*100</f>
        <v>21.62162162162162</v>
      </c>
      <c r="F5" s="99"/>
      <c r="G5" s="99"/>
      <c r="H5"/>
      <c r="I5"/>
      <c r="J5"/>
      <c r="K5"/>
      <c r="L5"/>
    </row>
    <row r="6" spans="1:12" ht="12.75">
      <c r="A6" s="16">
        <v>2004</v>
      </c>
      <c r="B6" s="428">
        <v>31</v>
      </c>
      <c r="C6" s="522">
        <v>24</v>
      </c>
      <c r="D6" s="522">
        <v>7</v>
      </c>
      <c r="E6" s="442">
        <f>(D6/B6)*100</f>
        <v>22.58064516129032</v>
      </c>
      <c r="F6" s="99"/>
      <c r="G6" s="99"/>
      <c r="H6"/>
      <c r="I6"/>
      <c r="J6"/>
      <c r="K6"/>
      <c r="L6"/>
    </row>
    <row r="7" spans="1:12" ht="12.75">
      <c r="A7" s="16">
        <v>2005</v>
      </c>
      <c r="B7" s="428">
        <v>52</v>
      </c>
      <c r="C7" s="522">
        <v>43</v>
      </c>
      <c r="D7" s="522">
        <v>9</v>
      </c>
      <c r="E7" s="442">
        <f>(D7/B7)*100</f>
        <v>17.307692307692307</v>
      </c>
      <c r="F7" s="99"/>
      <c r="G7" s="99"/>
      <c r="H7"/>
      <c r="I7"/>
      <c r="J7"/>
      <c r="K7"/>
      <c r="L7"/>
    </row>
    <row r="8" spans="1:12" ht="12.75">
      <c r="A8" s="17">
        <v>2006</v>
      </c>
      <c r="B8" s="439">
        <v>60</v>
      </c>
      <c r="C8" s="468">
        <v>49</v>
      </c>
      <c r="D8" s="468">
        <v>11</v>
      </c>
      <c r="E8" s="443">
        <f>(D8/B8)*100</f>
        <v>18.333333333333332</v>
      </c>
      <c r="F8" s="99"/>
      <c r="G8" s="99"/>
      <c r="H8"/>
      <c r="I8"/>
      <c r="J8"/>
      <c r="K8"/>
      <c r="L8"/>
    </row>
    <row r="9" ht="11.25">
      <c r="E9" s="4" t="s">
        <v>721</v>
      </c>
    </row>
    <row r="28" ht="11.25">
      <c r="L28" s="99"/>
    </row>
    <row r="29" spans="8:12" ht="11.25">
      <c r="H29" s="4" t="s">
        <v>0</v>
      </c>
      <c r="L29" s="99"/>
    </row>
    <row r="30" ht="11.25">
      <c r="L30" s="99"/>
    </row>
  </sheetData>
  <printOptions/>
  <pageMargins left="0.75" right="0.75" top="1" bottom="1" header="0.5" footer="0.5"/>
  <pageSetup horizontalDpi="600" verticalDpi="600" orientation="portrait" paperSize="9" scale="86" r:id="rId2"/>
  <drawing r:id="rId1"/>
</worksheet>
</file>

<file path=xl/worksheets/sheet9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17.140625" style="30" customWidth="1"/>
    <col min="2" max="2" width="11.00390625" style="2" customWidth="1"/>
    <col min="3" max="3" width="6.57421875" style="2" customWidth="1"/>
    <col min="4" max="4" width="9.140625" style="2" customWidth="1"/>
    <col min="5" max="5" width="8.7109375" style="2" customWidth="1"/>
    <col min="6" max="16384" width="9.140625" style="2" customWidth="1"/>
  </cols>
  <sheetData>
    <row r="1" spans="1:6" ht="11.25">
      <c r="A1" s="100">
        <v>10.1</v>
      </c>
      <c r="B1" s="100" t="s">
        <v>219</v>
      </c>
      <c r="F1" s="319"/>
    </row>
    <row r="2" ht="11.25">
      <c r="A2" s="317"/>
    </row>
    <row r="3" ht="11.25">
      <c r="A3" s="100"/>
    </row>
    <row r="4" ht="11.25" hidden="1">
      <c r="A4" s="100"/>
    </row>
    <row r="5" ht="11.25" hidden="1">
      <c r="A5" s="100"/>
    </row>
    <row r="6" ht="11.25" hidden="1">
      <c r="A6" s="100"/>
    </row>
    <row r="7" ht="11.25" hidden="1">
      <c r="A7" s="100"/>
    </row>
    <row r="8" ht="11.25">
      <c r="A8" s="100"/>
    </row>
    <row r="9" ht="11.25">
      <c r="A9" s="100"/>
    </row>
    <row r="10" ht="11.25">
      <c r="A10" s="100"/>
    </row>
    <row r="11" ht="11.25">
      <c r="A11" s="100"/>
    </row>
    <row r="12" ht="11.25">
      <c r="A12" s="100"/>
    </row>
    <row r="13" ht="11.25">
      <c r="A13" s="100"/>
    </row>
    <row r="14" ht="11.25">
      <c r="A14" s="100"/>
    </row>
    <row r="15" ht="12" customHeight="1">
      <c r="A15" s="100"/>
    </row>
    <row r="16" ht="11.25">
      <c r="A16" s="100"/>
    </row>
    <row r="17" ht="11.25">
      <c r="A17" s="100"/>
    </row>
    <row r="18" ht="11.25" customHeight="1">
      <c r="A18" s="100"/>
    </row>
    <row r="19" ht="11.25" customHeight="1">
      <c r="A19" s="100"/>
    </row>
    <row r="20" ht="11.25">
      <c r="A20" s="100"/>
    </row>
    <row r="21" ht="11.25">
      <c r="A21" s="100"/>
    </row>
    <row r="22" ht="11.25">
      <c r="A22" s="100"/>
    </row>
    <row r="23" spans="1:7" ht="12.75">
      <c r="A23" s="100"/>
      <c r="C23" s="310"/>
      <c r="G23" s="4" t="s">
        <v>48</v>
      </c>
    </row>
    <row r="24" spans="1:4" ht="11.25">
      <c r="A24" s="100"/>
      <c r="D24" s="336"/>
    </row>
    <row r="25" ht="11.25" customHeight="1">
      <c r="A25" s="33" t="s">
        <v>664</v>
      </c>
    </row>
    <row r="26" ht="11.25">
      <c r="A26" s="100"/>
    </row>
    <row r="27" s="25" customFormat="1" ht="11.25">
      <c r="A27" s="792"/>
    </row>
    <row r="28" ht="11.25" customHeight="1">
      <c r="A28" s="100" t="s">
        <v>209</v>
      </c>
    </row>
    <row r="29" spans="1:2" ht="12" thickBot="1">
      <c r="A29" s="100"/>
      <c r="B29" s="2" t="s">
        <v>47</v>
      </c>
    </row>
    <row r="30" spans="1:5" ht="11.25">
      <c r="A30" s="100"/>
      <c r="B30" s="454" t="s">
        <v>209</v>
      </c>
      <c r="C30" s="455" t="s">
        <v>628</v>
      </c>
      <c r="D30" s="455" t="s">
        <v>319</v>
      </c>
      <c r="E30" s="456"/>
    </row>
    <row r="31" spans="1:5" ht="11.25">
      <c r="A31" s="100"/>
      <c r="B31" s="457">
        <v>1995</v>
      </c>
      <c r="C31" s="127">
        <v>105.9513513</v>
      </c>
      <c r="D31" s="31">
        <v>113</v>
      </c>
      <c r="E31" s="458"/>
    </row>
    <row r="32" spans="1:5" ht="11.25">
      <c r="A32" s="100"/>
      <c r="B32" s="457">
        <v>1996</v>
      </c>
      <c r="C32" s="127">
        <v>109.299603</v>
      </c>
      <c r="D32" s="31">
        <v>113</v>
      </c>
      <c r="E32" s="458"/>
    </row>
    <row r="33" spans="1:5" ht="11.25" customHeight="1">
      <c r="A33" s="100"/>
      <c r="B33" s="457">
        <v>1997</v>
      </c>
      <c r="C33" s="127">
        <v>114.2476786</v>
      </c>
      <c r="D33" s="31">
        <v>113</v>
      </c>
      <c r="E33" s="458"/>
    </row>
    <row r="34" spans="1:5" ht="11.25">
      <c r="A34" s="243"/>
      <c r="B34" s="457">
        <v>1998</v>
      </c>
      <c r="C34" s="127">
        <v>118.3435744</v>
      </c>
      <c r="D34" s="31">
        <v>113</v>
      </c>
      <c r="E34" s="458"/>
    </row>
    <row r="35" spans="2:5" ht="11.25">
      <c r="B35" s="457">
        <v>1999</v>
      </c>
      <c r="C35" s="127">
        <v>121.1250963</v>
      </c>
      <c r="D35" s="31">
        <v>113</v>
      </c>
      <c r="E35" s="458"/>
    </row>
    <row r="36" spans="1:5" ht="11.25">
      <c r="A36" s="2"/>
      <c r="B36" s="457">
        <v>2000</v>
      </c>
      <c r="C36" s="127">
        <v>123.5824385</v>
      </c>
      <c r="D36" s="31">
        <v>113</v>
      </c>
      <c r="E36" s="458"/>
    </row>
    <row r="37" spans="1:5" ht="11.25">
      <c r="A37" s="2"/>
      <c r="B37" s="457">
        <v>2001</v>
      </c>
      <c r="C37" s="127">
        <v>127.1</v>
      </c>
      <c r="D37" s="31">
        <v>113</v>
      </c>
      <c r="E37" s="458"/>
    </row>
    <row r="38" spans="1:5" ht="11.25">
      <c r="A38" s="2"/>
      <c r="B38" s="457">
        <v>2002</v>
      </c>
      <c r="C38" s="127">
        <v>123.8</v>
      </c>
      <c r="D38" s="31">
        <v>113</v>
      </c>
      <c r="E38" s="458"/>
    </row>
    <row r="39" spans="1:5" ht="11.25">
      <c r="A39" s="2"/>
      <c r="B39" s="457">
        <v>2003</v>
      </c>
      <c r="C39" s="127">
        <v>123.4</v>
      </c>
      <c r="D39" s="31">
        <v>113</v>
      </c>
      <c r="E39" s="458"/>
    </row>
    <row r="40" spans="1:5" ht="11.25">
      <c r="A40" s="2"/>
      <c r="B40" s="457">
        <v>2004</v>
      </c>
      <c r="C40" s="127">
        <v>123.5</v>
      </c>
      <c r="D40" s="31">
        <v>113</v>
      </c>
      <c r="E40" s="458"/>
    </row>
    <row r="41" spans="1:5" ht="11.25">
      <c r="A41" s="2"/>
      <c r="B41" s="457">
        <v>2005</v>
      </c>
      <c r="C41" s="31">
        <v>126.5</v>
      </c>
      <c r="D41" s="31">
        <v>113</v>
      </c>
      <c r="E41" s="458"/>
    </row>
    <row r="42" spans="1:5" ht="12" thickBot="1">
      <c r="A42" s="2"/>
      <c r="B42" s="747">
        <v>2006</v>
      </c>
      <c r="C42" s="365">
        <v>125.5</v>
      </c>
      <c r="D42" s="365">
        <v>113</v>
      </c>
      <c r="E42" s="460"/>
    </row>
    <row r="43" ht="11.25">
      <c r="A43" s="2"/>
    </row>
    <row r="44" ht="11.25">
      <c r="A44" s="2"/>
    </row>
    <row r="45" ht="11.25">
      <c r="A45" s="2"/>
    </row>
    <row r="46" ht="11.25">
      <c r="A46" s="2"/>
    </row>
    <row r="47" ht="11.25">
      <c r="A47" s="2"/>
    </row>
    <row r="48" ht="11.25">
      <c r="A48" s="2"/>
    </row>
    <row r="49" ht="11.25">
      <c r="A49" s="2"/>
    </row>
    <row r="50" ht="11.25">
      <c r="A50" s="2"/>
    </row>
    <row r="51" ht="11.25">
      <c r="D51" s="2" t="s">
        <v>549</v>
      </c>
    </row>
  </sheetData>
  <printOptions/>
  <pageMargins left="0.75" right="0.75" top="1" bottom="1" header="0.5" footer="0.5"/>
  <pageSetup horizontalDpi="600" verticalDpi="600" orientation="portrait" paperSize="9" r:id="rId2"/>
  <drawing r:id="rId1"/>
</worksheet>
</file>

<file path=xl/worksheets/sheet95.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12.00390625" style="2" customWidth="1"/>
    <col min="2" max="2" width="9.140625" style="2" customWidth="1"/>
    <col min="3" max="3" width="10.7109375" style="2" customWidth="1"/>
    <col min="4" max="4" width="11.140625" style="2" customWidth="1"/>
    <col min="5" max="16384" width="9.140625" style="2" customWidth="1"/>
  </cols>
  <sheetData>
    <row r="1" spans="1:2" ht="11.25">
      <c r="A1" s="100">
        <v>10.2</v>
      </c>
      <c r="B1" s="243" t="s">
        <v>166</v>
      </c>
    </row>
    <row r="2" ht="11.25">
      <c r="A2" s="24"/>
    </row>
    <row r="3" ht="11.25">
      <c r="C3" s="4" t="s">
        <v>629</v>
      </c>
    </row>
    <row r="4" spans="1:4" ht="24" customHeight="1">
      <c r="A4" s="19" t="s">
        <v>548</v>
      </c>
      <c r="B4" s="185">
        <v>2005</v>
      </c>
      <c r="C4" s="15" t="s">
        <v>463</v>
      </c>
      <c r="D4" s="15" t="s">
        <v>165</v>
      </c>
    </row>
    <row r="5" spans="1:4" ht="11.25">
      <c r="A5" s="20" t="s">
        <v>544</v>
      </c>
      <c r="B5" s="425">
        <v>42</v>
      </c>
      <c r="C5" s="425">
        <v>92</v>
      </c>
      <c r="D5" s="425">
        <v>45.65217391304348</v>
      </c>
    </row>
    <row r="6" spans="1:4" ht="11.25">
      <c r="A6" s="20" t="s">
        <v>543</v>
      </c>
      <c r="B6" s="425">
        <v>46.9</v>
      </c>
      <c r="C6" s="425">
        <v>92</v>
      </c>
      <c r="D6" s="425">
        <v>50.97826086956522</v>
      </c>
    </row>
    <row r="7" spans="1:4" ht="11.25">
      <c r="A7" s="20" t="s">
        <v>541</v>
      </c>
      <c r="B7" s="425">
        <v>48</v>
      </c>
      <c r="C7" s="425">
        <v>92</v>
      </c>
      <c r="D7" s="425">
        <v>52.17391304347826</v>
      </c>
    </row>
    <row r="8" spans="1:4" ht="11.25">
      <c r="A8" s="20" t="s">
        <v>452</v>
      </c>
      <c r="B8" s="425">
        <v>52.8</v>
      </c>
      <c r="C8" s="425">
        <v>92</v>
      </c>
      <c r="D8" s="425">
        <v>57.391304347826086</v>
      </c>
    </row>
    <row r="9" spans="1:4" ht="11.25" customHeight="1">
      <c r="A9" s="20" t="s">
        <v>453</v>
      </c>
      <c r="B9" s="425">
        <v>54.4</v>
      </c>
      <c r="C9" s="425">
        <v>92</v>
      </c>
      <c r="D9" s="425">
        <v>59.130434782608695</v>
      </c>
    </row>
    <row r="10" spans="1:4" ht="11.25">
      <c r="A10" s="20" t="s">
        <v>542</v>
      </c>
      <c r="B10" s="425">
        <v>65.5</v>
      </c>
      <c r="C10" s="425">
        <v>94</v>
      </c>
      <c r="D10" s="425">
        <v>69.68085106382979</v>
      </c>
    </row>
    <row r="11" spans="1:4" ht="11.25">
      <c r="A11" s="20" t="s">
        <v>454</v>
      </c>
      <c r="B11" s="425">
        <v>66.4</v>
      </c>
      <c r="C11" s="425">
        <v>92</v>
      </c>
      <c r="D11" s="425">
        <v>72.17391304347827</v>
      </c>
    </row>
    <row r="12" spans="1:4" ht="11.25">
      <c r="A12" s="20" t="s">
        <v>546</v>
      </c>
      <c r="B12" s="425">
        <v>68</v>
      </c>
      <c r="C12" s="425">
        <v>94</v>
      </c>
      <c r="D12" s="425">
        <v>72.3404255319149</v>
      </c>
    </row>
    <row r="13" spans="1:4" ht="11.25">
      <c r="A13" s="20" t="s">
        <v>540</v>
      </c>
      <c r="B13" s="425">
        <v>74.2</v>
      </c>
      <c r="C13" s="425">
        <v>92</v>
      </c>
      <c r="D13" s="425">
        <v>80.65217391304348</v>
      </c>
    </row>
    <row r="14" spans="1:4" ht="11.25">
      <c r="A14" s="20" t="s">
        <v>426</v>
      </c>
      <c r="B14" s="425">
        <v>81.3</v>
      </c>
      <c r="C14" s="425">
        <v>79</v>
      </c>
      <c r="D14" s="425">
        <v>102.91139240506328</v>
      </c>
    </row>
    <row r="15" spans="1:4" ht="11.25">
      <c r="A15" s="20" t="s">
        <v>533</v>
      </c>
      <c r="B15" s="425">
        <v>84.3</v>
      </c>
      <c r="C15" s="425">
        <v>87.5</v>
      </c>
      <c r="D15" s="425">
        <v>96.34285714285714</v>
      </c>
    </row>
    <row r="16" spans="1:4" ht="11.25">
      <c r="A16" s="21" t="s">
        <v>30</v>
      </c>
      <c r="B16" s="426">
        <v>92.1</v>
      </c>
      <c r="C16" s="426" t="s">
        <v>483</v>
      </c>
      <c r="D16" s="426" t="s">
        <v>483</v>
      </c>
    </row>
    <row r="17" spans="1:4" ht="11.25">
      <c r="A17" s="20" t="s">
        <v>425</v>
      </c>
      <c r="B17" s="425">
        <v>92.2</v>
      </c>
      <c r="C17" s="425">
        <v>79</v>
      </c>
      <c r="D17" s="425">
        <v>116.70886075949367</v>
      </c>
    </row>
    <row r="18" spans="1:4" ht="11.25">
      <c r="A18" s="20" t="s">
        <v>532</v>
      </c>
      <c r="B18" s="425">
        <v>92.6</v>
      </c>
      <c r="C18" s="425">
        <v>104</v>
      </c>
      <c r="D18" s="425">
        <v>89.03846153846153</v>
      </c>
    </row>
    <row r="19" spans="1:4" ht="11.25">
      <c r="A19" s="20" t="s">
        <v>531</v>
      </c>
      <c r="B19" s="425">
        <v>97.4</v>
      </c>
      <c r="C19" s="425">
        <v>100</v>
      </c>
      <c r="D19" s="425">
        <v>97.4</v>
      </c>
    </row>
    <row r="20" spans="1:4" ht="11.25">
      <c r="A20" s="20" t="s">
        <v>424</v>
      </c>
      <c r="B20" s="425">
        <v>97.9</v>
      </c>
      <c r="C20" s="425">
        <v>92.5</v>
      </c>
      <c r="D20" s="425">
        <v>105.83783783783784</v>
      </c>
    </row>
    <row r="21" spans="1:4" ht="11.25">
      <c r="A21" s="21" t="s">
        <v>705</v>
      </c>
      <c r="B21" s="426">
        <v>98</v>
      </c>
      <c r="C21" s="426">
        <v>92</v>
      </c>
      <c r="D21" s="426">
        <v>106.5217391304348</v>
      </c>
    </row>
    <row r="22" spans="1:4" ht="11.25">
      <c r="A22" s="20" t="s">
        <v>429</v>
      </c>
      <c r="B22" s="425">
        <v>98.1</v>
      </c>
      <c r="C22" s="425">
        <v>100</v>
      </c>
      <c r="D22" s="425">
        <v>98.1</v>
      </c>
    </row>
    <row r="23" spans="1:4" ht="11.25">
      <c r="A23" s="20" t="s">
        <v>437</v>
      </c>
      <c r="B23" s="425">
        <v>98.9</v>
      </c>
      <c r="C23" s="425">
        <v>94</v>
      </c>
      <c r="D23" s="425">
        <v>105.21276595744682</v>
      </c>
    </row>
    <row r="24" spans="1:4" ht="11.25">
      <c r="A24" s="20" t="s">
        <v>431</v>
      </c>
      <c r="B24" s="425">
        <v>100.4</v>
      </c>
      <c r="C24" s="425">
        <v>72</v>
      </c>
      <c r="D24" s="425">
        <v>139.44444444444446</v>
      </c>
    </row>
    <row r="25" spans="1:4" ht="11.25">
      <c r="A25" s="20" t="s">
        <v>547</v>
      </c>
      <c r="B25" s="425">
        <v>100.4</v>
      </c>
      <c r="C25" s="425">
        <v>92</v>
      </c>
      <c r="D25" s="425">
        <v>109.13043478260872</v>
      </c>
    </row>
    <row r="26" spans="1:4" ht="11.25">
      <c r="A26" s="20" t="s">
        <v>430</v>
      </c>
      <c r="B26" s="425">
        <v>112.1</v>
      </c>
      <c r="C26" s="425">
        <v>93.5</v>
      </c>
      <c r="D26" s="425">
        <v>119.89304812834224</v>
      </c>
    </row>
    <row r="27" spans="1:4" ht="11.25">
      <c r="A27" s="20" t="s">
        <v>529</v>
      </c>
      <c r="B27" s="425">
        <v>118.1</v>
      </c>
      <c r="C27" s="425">
        <v>87</v>
      </c>
      <c r="D27" s="425">
        <v>135.7471264367816</v>
      </c>
    </row>
    <row r="28" spans="1:5" ht="11.25">
      <c r="A28" s="21" t="s">
        <v>628</v>
      </c>
      <c r="B28" s="426">
        <v>126.5</v>
      </c>
      <c r="C28" s="426">
        <v>113</v>
      </c>
      <c r="D28" s="426">
        <v>110.97345132743364</v>
      </c>
      <c r="E28" s="7"/>
    </row>
    <row r="29" spans="1:4" ht="11.25">
      <c r="A29" s="20" t="s">
        <v>427</v>
      </c>
      <c r="B29" s="425">
        <v>125.4</v>
      </c>
      <c r="C29" s="425">
        <v>125</v>
      </c>
      <c r="D29" s="425">
        <v>100.32</v>
      </c>
    </row>
    <row r="30" spans="1:4" ht="11.25">
      <c r="A30" s="20" t="s">
        <v>530</v>
      </c>
      <c r="B30" s="425">
        <v>140.4</v>
      </c>
      <c r="C30" s="425">
        <v>127</v>
      </c>
      <c r="D30" s="425">
        <v>110.55118110236222</v>
      </c>
    </row>
    <row r="31" spans="1:4" ht="11.25">
      <c r="A31" s="20" t="s">
        <v>428</v>
      </c>
      <c r="B31" s="425">
        <v>152.3</v>
      </c>
      <c r="C31" s="425">
        <v>115</v>
      </c>
      <c r="D31" s="425">
        <v>132.43478260869566</v>
      </c>
    </row>
    <row r="32" spans="1:4" ht="11.25">
      <c r="A32" s="20" t="s">
        <v>545</v>
      </c>
      <c r="B32" s="425">
        <v>154.8</v>
      </c>
      <c r="C32" s="425" t="s">
        <v>483</v>
      </c>
      <c r="D32" s="425" t="s">
        <v>483</v>
      </c>
    </row>
    <row r="33" spans="1:4" ht="11.25">
      <c r="A33" s="20" t="s">
        <v>534</v>
      </c>
      <c r="B33" s="425">
        <v>163.7</v>
      </c>
      <c r="C33" s="425" t="s">
        <v>483</v>
      </c>
      <c r="D33" s="425" t="s">
        <v>483</v>
      </c>
    </row>
    <row r="34" spans="1:4" ht="11.25">
      <c r="A34" s="20"/>
      <c r="B34" s="425"/>
      <c r="C34" s="425"/>
      <c r="D34" s="425"/>
    </row>
    <row r="35" spans="1:4" ht="11.25">
      <c r="A35" s="20" t="s">
        <v>33</v>
      </c>
      <c r="B35" s="425">
        <v>95.5</v>
      </c>
      <c r="C35" s="425">
        <v>95</v>
      </c>
      <c r="D35" s="425">
        <v>100.52631578947368</v>
      </c>
    </row>
    <row r="36" spans="1:4" ht="11.25">
      <c r="A36" s="20" t="s">
        <v>451</v>
      </c>
      <c r="B36" s="425">
        <v>108.8</v>
      </c>
      <c r="C36" s="425">
        <v>101</v>
      </c>
      <c r="D36" s="425">
        <v>107.72277227722773</v>
      </c>
    </row>
    <row r="37" spans="1:4" ht="11.25">
      <c r="A37" s="20" t="s">
        <v>460</v>
      </c>
      <c r="B37" s="425">
        <v>110.5</v>
      </c>
      <c r="C37" s="425">
        <v>110</v>
      </c>
      <c r="D37" s="425">
        <v>100.45454545454547</v>
      </c>
    </row>
    <row r="38" spans="1:4" ht="11.25">
      <c r="A38" s="22" t="s">
        <v>31</v>
      </c>
      <c r="B38" s="448">
        <v>184</v>
      </c>
      <c r="C38" s="448" t="s">
        <v>483</v>
      </c>
      <c r="D38" s="448" t="s">
        <v>483</v>
      </c>
    </row>
    <row r="39" ht="11.25">
      <c r="D39" s="4" t="s">
        <v>38</v>
      </c>
    </row>
  </sheetData>
  <printOptions/>
  <pageMargins left="0.75" right="0.75" top="1" bottom="1" header="0.5" footer="0.5"/>
  <pageSetup horizontalDpi="600" verticalDpi="600" orientation="portrait" paperSize="9" r:id="rId1"/>
</worksheet>
</file>

<file path=xl/worksheets/sheet96.xml><?xml version="1.0" encoding="utf-8"?>
<worksheet xmlns="http://schemas.openxmlformats.org/spreadsheetml/2006/main" xmlns:r="http://schemas.openxmlformats.org/officeDocument/2006/relationships">
  <dimension ref="A1:T41"/>
  <sheetViews>
    <sheetView workbookViewId="0" topLeftCell="A1">
      <selection activeCell="A1" sqref="A1"/>
    </sheetView>
  </sheetViews>
  <sheetFormatPr defaultColWidth="9.140625" defaultRowHeight="12.75"/>
  <cols>
    <col min="1" max="7" width="9.140625" style="2" customWidth="1"/>
    <col min="8" max="8" width="13.8515625" style="31" customWidth="1"/>
    <col min="9" max="9" width="11.00390625" style="31" customWidth="1"/>
    <col min="10" max="16384" width="9.140625" style="2" customWidth="1"/>
  </cols>
  <sheetData>
    <row r="1" spans="1:10" ht="12.75">
      <c r="A1" s="100">
        <v>10.3</v>
      </c>
      <c r="B1" s="1" t="s">
        <v>167</v>
      </c>
      <c r="H1" s="745"/>
      <c r="J1" s="31"/>
    </row>
    <row r="2" spans="1:11" ht="11.25">
      <c r="A2" s="24"/>
      <c r="J2" s="31"/>
      <c r="K2" s="7"/>
    </row>
    <row r="3" spans="10:11" ht="11.25">
      <c r="J3" s="31"/>
      <c r="K3" s="7"/>
    </row>
    <row r="4" spans="10:11" ht="11.25">
      <c r="J4" s="31"/>
      <c r="K4" s="7"/>
    </row>
    <row r="5" spans="10:11" ht="11.25">
      <c r="J5" s="31"/>
      <c r="K5" s="7"/>
    </row>
    <row r="6" spans="10:11" ht="11.25">
      <c r="J6" s="31"/>
      <c r="K6" s="7"/>
    </row>
    <row r="7" spans="10:11" ht="11.25">
      <c r="J7" s="31"/>
      <c r="K7" s="7"/>
    </row>
    <row r="8" spans="10:11" ht="11.25">
      <c r="J8" s="31"/>
      <c r="K8" s="7"/>
    </row>
    <row r="9" spans="10:11" ht="11.25">
      <c r="J9" s="31"/>
      <c r="K9" s="7"/>
    </row>
    <row r="10" spans="10:19" ht="12.75">
      <c r="J10" s="31"/>
      <c r="K10" s="7"/>
      <c r="R10"/>
      <c r="S10"/>
    </row>
    <row r="11" spans="10:11" ht="11.25">
      <c r="J11" s="31"/>
      <c r="K11" s="7"/>
    </row>
    <row r="12" ht="11.25">
      <c r="J12" s="31"/>
    </row>
    <row r="13" spans="10:20" ht="12.75">
      <c r="J13" s="31"/>
      <c r="S13"/>
      <c r="T13"/>
    </row>
    <row r="14" spans="19:20" ht="12.75">
      <c r="S14"/>
      <c r="T14"/>
    </row>
    <row r="15" spans="19:20" ht="12.75">
      <c r="S15"/>
      <c r="T15"/>
    </row>
    <row r="20" spans="3:20" ht="12.75">
      <c r="C20" s="310"/>
      <c r="G20" s="4" t="s">
        <v>520</v>
      </c>
      <c r="S20"/>
      <c r="T20"/>
    </row>
    <row r="21" spans="19:20" ht="12.75">
      <c r="S21"/>
      <c r="T21"/>
    </row>
    <row r="22" spans="1:7" ht="11.25">
      <c r="A22" s="848" t="s">
        <v>168</v>
      </c>
      <c r="B22" s="843"/>
      <c r="C22" s="843"/>
      <c r="D22" s="843"/>
      <c r="E22" s="843"/>
      <c r="F22" s="843"/>
      <c r="G22" s="843"/>
    </row>
    <row r="23" spans="1:8" ht="12.75">
      <c r="A23" s="843"/>
      <c r="B23" s="843"/>
      <c r="C23" s="843"/>
      <c r="D23" s="843"/>
      <c r="E23" s="843"/>
      <c r="F23" s="843"/>
      <c r="G23" s="843"/>
      <c r="H23" s="39"/>
    </row>
    <row r="24" spans="1:8" ht="12.75">
      <c r="A24" s="843"/>
      <c r="B24" s="843"/>
      <c r="C24" s="843"/>
      <c r="D24" s="843"/>
      <c r="E24" s="843"/>
      <c r="F24" s="843"/>
      <c r="G24" s="843"/>
      <c r="H24" s="39"/>
    </row>
    <row r="25" spans="5:8" ht="12.75">
      <c r="E25"/>
      <c r="F25"/>
      <c r="G25"/>
      <c r="H25" s="39"/>
    </row>
    <row r="26" spans="6:8" s="25" customFormat="1" ht="12.75">
      <c r="F26" s="502"/>
      <c r="G26" s="502"/>
      <c r="H26" s="502"/>
    </row>
    <row r="27" spans="1:8" ht="12.75">
      <c r="A27"/>
      <c r="F27"/>
      <c r="G27"/>
      <c r="H27" s="39"/>
    </row>
    <row r="28" spans="1:8" ht="12.75">
      <c r="A28" s="493" t="s">
        <v>209</v>
      </c>
      <c r="B28" s="494"/>
      <c r="F28"/>
      <c r="G28"/>
      <c r="H28" s="39"/>
    </row>
    <row r="29" spans="1:8" ht="12.75">
      <c r="A29" s="789" t="s">
        <v>550</v>
      </c>
      <c r="B29" s="790" t="s">
        <v>691</v>
      </c>
      <c r="F29"/>
      <c r="G29"/>
      <c r="H29" s="39"/>
    </row>
    <row r="30" spans="1:8" ht="12.75">
      <c r="A30" s="702">
        <v>1995</v>
      </c>
      <c r="B30" s="505">
        <v>216.99</v>
      </c>
      <c r="F30"/>
      <c r="G30"/>
      <c r="H30" s="39"/>
    </row>
    <row r="31" spans="1:8" ht="12.75">
      <c r="A31" s="702">
        <v>1996</v>
      </c>
      <c r="B31" s="505">
        <v>213.37</v>
      </c>
      <c r="F31"/>
      <c r="G31"/>
      <c r="H31" s="39"/>
    </row>
    <row r="32" spans="1:8" ht="12.75">
      <c r="A32" s="702">
        <v>1997</v>
      </c>
      <c r="B32" s="505">
        <v>201.68</v>
      </c>
      <c r="F32"/>
      <c r="G32"/>
      <c r="H32" s="39"/>
    </row>
    <row r="33" spans="1:8" ht="12.75">
      <c r="A33" s="702">
        <v>1998</v>
      </c>
      <c r="B33" s="505">
        <v>196.79</v>
      </c>
      <c r="F33"/>
      <c r="G33"/>
      <c r="H33" s="39"/>
    </row>
    <row r="34" spans="1:8" ht="12.75">
      <c r="A34" s="702">
        <v>1999</v>
      </c>
      <c r="B34" s="505">
        <v>187.73</v>
      </c>
      <c r="F34"/>
      <c r="G34"/>
      <c r="H34" s="39"/>
    </row>
    <row r="35" spans="1:2" ht="11.25">
      <c r="A35" s="702">
        <v>2000</v>
      </c>
      <c r="B35" s="505">
        <v>175.08</v>
      </c>
    </row>
    <row r="36" spans="1:2" ht="11.25">
      <c r="A36" s="702">
        <v>2001</v>
      </c>
      <c r="B36" s="505">
        <v>172.54</v>
      </c>
    </row>
    <row r="37" spans="1:2" ht="11.25">
      <c r="A37" s="702">
        <v>2002</v>
      </c>
      <c r="B37" s="505">
        <v>166.14</v>
      </c>
    </row>
    <row r="38" spans="1:2" ht="11.25">
      <c r="A38" s="702">
        <v>2003</v>
      </c>
      <c r="B38" s="505">
        <v>155.2</v>
      </c>
    </row>
    <row r="39" spans="1:2" ht="11.25">
      <c r="A39" s="702">
        <v>2004</v>
      </c>
      <c r="B39" s="505">
        <v>158.84</v>
      </c>
    </row>
    <row r="40" spans="1:2" ht="11.25">
      <c r="A40" s="791">
        <v>2005</v>
      </c>
      <c r="B40" s="507">
        <v>143.92</v>
      </c>
    </row>
    <row r="41" ht="11.25">
      <c r="B41" s="4" t="s">
        <v>520</v>
      </c>
    </row>
    <row r="42" s="25" customFormat="1" ht="11.25"/>
  </sheetData>
  <mergeCells count="1">
    <mergeCell ref="A22:G24"/>
  </mergeCells>
  <printOptions/>
  <pageMargins left="0.75" right="0.75" top="1" bottom="1" header="0.5" footer="0.5"/>
  <pageSetup horizontalDpi="600" verticalDpi="600" orientation="portrait" paperSize="9" r:id="rId2"/>
  <drawing r:id="rId1"/>
</worksheet>
</file>

<file path=xl/worksheets/sheet97.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9.140625" defaultRowHeight="12.75"/>
  <cols>
    <col min="1" max="5" width="9.140625" style="2" customWidth="1"/>
    <col min="6" max="6" width="13.00390625" style="2" customWidth="1"/>
    <col min="7" max="7" width="15.00390625" style="390" customWidth="1"/>
    <col min="8" max="8" width="9.7109375" style="2" customWidth="1"/>
    <col min="9" max="9" width="12.28125" style="2" customWidth="1"/>
    <col min="10" max="16384" width="9.140625" style="2" customWidth="1"/>
  </cols>
  <sheetData>
    <row r="1" spans="1:10" ht="11.25">
      <c r="A1" s="100">
        <v>10.4</v>
      </c>
      <c r="B1" s="1" t="s">
        <v>169</v>
      </c>
      <c r="G1" s="427"/>
      <c r="H1" s="67"/>
      <c r="I1" s="40" t="s">
        <v>209</v>
      </c>
      <c r="J1" s="40">
        <v>2005</v>
      </c>
    </row>
    <row r="2" spans="1:10" ht="11.25">
      <c r="A2" s="24"/>
      <c r="H2" s="67"/>
      <c r="I2" s="20" t="s">
        <v>31</v>
      </c>
      <c r="J2" s="428">
        <v>438.34</v>
      </c>
    </row>
    <row r="3" spans="8:10" ht="11.25">
      <c r="H3" s="130"/>
      <c r="I3" s="20" t="s">
        <v>460</v>
      </c>
      <c r="J3" s="428">
        <v>433.84</v>
      </c>
    </row>
    <row r="4" spans="8:10" ht="11.25">
      <c r="H4" s="130"/>
      <c r="I4" s="20" t="s">
        <v>451</v>
      </c>
      <c r="J4" s="428">
        <v>211.55</v>
      </c>
    </row>
    <row r="5" spans="8:10" ht="11.25">
      <c r="H5" s="130"/>
      <c r="I5" s="20"/>
      <c r="J5" s="428"/>
    </row>
    <row r="6" spans="8:10" ht="11.25">
      <c r="H6" s="130"/>
      <c r="I6" s="20" t="s">
        <v>452</v>
      </c>
      <c r="J6" s="428">
        <v>1582.41</v>
      </c>
    </row>
    <row r="7" spans="8:10" ht="11.25">
      <c r="H7" s="67"/>
      <c r="I7" s="20" t="s">
        <v>453</v>
      </c>
      <c r="J7" s="428">
        <v>1164.89</v>
      </c>
    </row>
    <row r="8" spans="8:10" ht="11.25">
      <c r="H8" s="130"/>
      <c r="I8" s="20" t="s">
        <v>541</v>
      </c>
      <c r="J8" s="428">
        <v>966.92</v>
      </c>
    </row>
    <row r="9" spans="8:10" ht="11.25">
      <c r="H9" s="130"/>
      <c r="I9" s="20" t="s">
        <v>543</v>
      </c>
      <c r="J9" s="428">
        <v>949.13</v>
      </c>
    </row>
    <row r="10" spans="8:10" ht="11.25">
      <c r="H10" s="130"/>
      <c r="I10" s="20" t="s">
        <v>454</v>
      </c>
      <c r="J10" s="428">
        <v>868.59</v>
      </c>
    </row>
    <row r="11" spans="8:10" ht="11.25">
      <c r="H11" s="130"/>
      <c r="I11" s="20" t="s">
        <v>540</v>
      </c>
      <c r="J11" s="428">
        <v>823.38</v>
      </c>
    </row>
    <row r="12" spans="8:10" ht="11.25">
      <c r="H12" s="130"/>
      <c r="I12" s="20" t="s">
        <v>544</v>
      </c>
      <c r="J12" s="428">
        <v>644.81</v>
      </c>
    </row>
    <row r="13" spans="8:10" ht="11.25" customHeight="1">
      <c r="H13" s="130"/>
      <c r="I13" s="20" t="s">
        <v>546</v>
      </c>
      <c r="J13" s="428">
        <v>584.7</v>
      </c>
    </row>
    <row r="14" spans="8:10" ht="12" customHeight="1">
      <c r="H14" s="130"/>
      <c r="I14" s="20" t="s">
        <v>542</v>
      </c>
      <c r="J14" s="428">
        <v>543.58</v>
      </c>
    </row>
    <row r="15" spans="8:10" ht="11.25">
      <c r="H15" s="130"/>
      <c r="I15" s="20" t="s">
        <v>547</v>
      </c>
      <c r="J15" s="428">
        <v>320.48</v>
      </c>
    </row>
    <row r="16" spans="8:10" ht="11.25">
      <c r="H16" s="130"/>
      <c r="I16" s="20" t="s">
        <v>545</v>
      </c>
      <c r="J16" s="428">
        <v>269.9</v>
      </c>
    </row>
    <row r="17" spans="8:10" ht="11.25">
      <c r="H17" s="130"/>
      <c r="I17" s="20" t="s">
        <v>534</v>
      </c>
      <c r="J17" s="428">
        <v>246.92</v>
      </c>
    </row>
    <row r="18" spans="6:10" ht="11.25">
      <c r="F18" s="319"/>
      <c r="H18" s="130"/>
      <c r="I18" s="20" t="s">
        <v>531</v>
      </c>
      <c r="J18" s="428">
        <v>241.46</v>
      </c>
    </row>
    <row r="19" spans="8:10" ht="11.25">
      <c r="H19" s="130"/>
      <c r="I19" s="20" t="s">
        <v>530</v>
      </c>
      <c r="J19" s="428">
        <v>241.43</v>
      </c>
    </row>
    <row r="20" spans="8:10" ht="11.25">
      <c r="H20" s="130"/>
      <c r="I20" s="20" t="s">
        <v>427</v>
      </c>
      <c r="J20" s="428">
        <v>236.54</v>
      </c>
    </row>
    <row r="21" spans="8:10" ht="11.25">
      <c r="H21" s="130"/>
      <c r="I21" s="20" t="s">
        <v>428</v>
      </c>
      <c r="J21" s="428">
        <v>219.23</v>
      </c>
    </row>
    <row r="22" spans="8:10" ht="11.25">
      <c r="H22" s="130"/>
      <c r="I22" s="20" t="s">
        <v>30</v>
      </c>
      <c r="J22" s="428">
        <v>208.05</v>
      </c>
    </row>
    <row r="23" spans="8:10" ht="11.25">
      <c r="H23" s="130"/>
      <c r="I23" s="20" t="s">
        <v>424</v>
      </c>
      <c r="J23" s="428">
        <v>205.7</v>
      </c>
    </row>
    <row r="24" spans="8:10" ht="11.25">
      <c r="H24" s="130"/>
      <c r="I24" s="20" t="s">
        <v>532</v>
      </c>
      <c r="J24" s="428">
        <v>204.34</v>
      </c>
    </row>
    <row r="25" spans="8:10" ht="11.25">
      <c r="H25" s="130"/>
      <c r="I25" s="20" t="s">
        <v>533</v>
      </c>
      <c r="J25" s="428">
        <v>202.63</v>
      </c>
    </row>
    <row r="26" spans="8:10" ht="11.25">
      <c r="H26" s="130"/>
      <c r="I26" s="20" t="s">
        <v>437</v>
      </c>
      <c r="J26" s="428">
        <v>195.55</v>
      </c>
    </row>
    <row r="27" spans="8:10" ht="13.5" customHeight="1">
      <c r="H27" s="130"/>
      <c r="I27" s="20" t="s">
        <v>430</v>
      </c>
      <c r="J27" s="428">
        <v>190.67</v>
      </c>
    </row>
    <row r="28" spans="8:10" ht="11.25">
      <c r="H28" s="130"/>
      <c r="I28" s="20" t="s">
        <v>431</v>
      </c>
      <c r="J28" s="428">
        <v>189.85</v>
      </c>
    </row>
    <row r="29" spans="8:10" ht="11.25">
      <c r="H29" s="130"/>
      <c r="I29" s="20" t="s">
        <v>429</v>
      </c>
      <c r="J29" s="428">
        <v>185.47</v>
      </c>
    </row>
    <row r="30" spans="9:10" ht="11.25">
      <c r="I30" s="20" t="s">
        <v>705</v>
      </c>
      <c r="J30" s="428">
        <v>184.85</v>
      </c>
    </row>
    <row r="31" spans="8:10" ht="11.25">
      <c r="H31" s="130"/>
      <c r="I31" s="16" t="s">
        <v>369</v>
      </c>
      <c r="J31" s="428">
        <v>169.1</v>
      </c>
    </row>
    <row r="32" spans="8:10" ht="11.25">
      <c r="H32" s="130"/>
      <c r="I32" s="20" t="s">
        <v>426</v>
      </c>
      <c r="J32" s="428">
        <v>157.02</v>
      </c>
    </row>
    <row r="33" spans="8:10" ht="11.25">
      <c r="H33" s="130"/>
      <c r="I33" s="20" t="s">
        <v>529</v>
      </c>
      <c r="J33" s="428">
        <v>149.32</v>
      </c>
    </row>
    <row r="34" spans="8:10" ht="11.25">
      <c r="H34" s="130"/>
      <c r="I34" s="20" t="s">
        <v>368</v>
      </c>
      <c r="J34" s="428">
        <v>143.92</v>
      </c>
    </row>
    <row r="35" spans="8:10" ht="11.25">
      <c r="H35" s="177"/>
      <c r="I35" s="22" t="s">
        <v>425</v>
      </c>
      <c r="J35" s="439">
        <v>114.12</v>
      </c>
    </row>
    <row r="36" ht="11.25">
      <c r="J36" s="4" t="s">
        <v>520</v>
      </c>
    </row>
    <row r="38" ht="13.5" customHeight="1"/>
    <row r="39" ht="15.75" customHeight="1">
      <c r="F39" s="24"/>
    </row>
    <row r="43" ht="11.25">
      <c r="E43" s="4" t="s">
        <v>520</v>
      </c>
    </row>
  </sheetData>
  <printOptions/>
  <pageMargins left="0.75" right="0.75" top="1" bottom="1" header="0.5" footer="0.5"/>
  <pageSetup horizontalDpi="600" verticalDpi="600" orientation="portrait" paperSize="9" r:id="rId2"/>
  <drawing r:id="rId1"/>
</worksheet>
</file>

<file path=xl/worksheets/sheet98.xml><?xml version="1.0" encoding="utf-8"?>
<worksheet xmlns="http://schemas.openxmlformats.org/spreadsheetml/2006/main" xmlns:r="http://schemas.openxmlformats.org/officeDocument/2006/relationships">
  <dimension ref="A1:X13"/>
  <sheetViews>
    <sheetView workbookViewId="0" topLeftCell="A1">
      <selection activeCell="A1" sqref="A1"/>
    </sheetView>
  </sheetViews>
  <sheetFormatPr defaultColWidth="9.140625" defaultRowHeight="12.75"/>
  <cols>
    <col min="1" max="1" width="10.421875" style="2" customWidth="1"/>
    <col min="2" max="2" width="10.57421875" style="2" customWidth="1"/>
    <col min="3" max="3" width="9.7109375" style="2" customWidth="1"/>
    <col min="4" max="4" width="11.00390625" style="2" customWidth="1"/>
    <col min="5" max="5" width="10.421875" style="2" customWidth="1"/>
    <col min="6" max="6" width="6.8515625" style="2" customWidth="1"/>
    <col min="7" max="16384" width="9.140625" style="2" customWidth="1"/>
  </cols>
  <sheetData>
    <row r="1" spans="1:2" ht="11.25">
      <c r="A1" s="100">
        <v>10.5</v>
      </c>
      <c r="B1" s="1" t="s">
        <v>260</v>
      </c>
    </row>
    <row r="2" spans="1:2" ht="11.25">
      <c r="A2" s="317"/>
      <c r="B2" s="1"/>
    </row>
    <row r="3" spans="1:24" ht="12.75">
      <c r="A3" s="247"/>
      <c r="B3" s="247"/>
      <c r="C3" s="247"/>
      <c r="D3" s="247"/>
      <c r="E3" s="31"/>
      <c r="F3" s="32" t="s">
        <v>633</v>
      </c>
      <c r="R3"/>
      <c r="S3"/>
      <c r="T3"/>
      <c r="U3"/>
      <c r="V3"/>
      <c r="W3"/>
      <c r="X3"/>
    </row>
    <row r="4" spans="1:24" ht="23.25" customHeight="1">
      <c r="A4" s="19" t="s">
        <v>475</v>
      </c>
      <c r="B4" s="15" t="s">
        <v>468</v>
      </c>
      <c r="C4" s="15" t="s">
        <v>645</v>
      </c>
      <c r="D4" s="15" t="s">
        <v>646</v>
      </c>
      <c r="E4" s="15" t="s">
        <v>647</v>
      </c>
      <c r="F4" s="37" t="s">
        <v>593</v>
      </c>
      <c r="R4"/>
      <c r="S4"/>
      <c r="T4"/>
      <c r="U4"/>
      <c r="V4"/>
      <c r="W4"/>
      <c r="X4"/>
    </row>
    <row r="5" spans="1:24" ht="14.25" customHeight="1">
      <c r="A5" s="153" t="s">
        <v>643</v>
      </c>
      <c r="B5" s="447">
        <v>77.3</v>
      </c>
      <c r="C5" s="447">
        <v>12</v>
      </c>
      <c r="D5" s="447">
        <v>9.7</v>
      </c>
      <c r="E5" s="447">
        <v>0.9</v>
      </c>
      <c r="F5" s="587">
        <f aca="true" t="shared" si="0" ref="F5:F10">SUM(B5:E5)</f>
        <v>99.9</v>
      </c>
      <c r="R5"/>
      <c r="S5"/>
      <c r="T5"/>
      <c r="U5"/>
      <c r="V5"/>
      <c r="W5"/>
      <c r="X5"/>
    </row>
    <row r="6" spans="1:24" ht="14.25" customHeight="1">
      <c r="A6" s="153" t="s">
        <v>589</v>
      </c>
      <c r="B6" s="447">
        <v>71.2</v>
      </c>
      <c r="C6" s="447">
        <v>16.8</v>
      </c>
      <c r="D6" s="447">
        <v>11.4</v>
      </c>
      <c r="E6" s="447">
        <v>0.6</v>
      </c>
      <c r="F6" s="587">
        <f t="shared" si="0"/>
        <v>100</v>
      </c>
      <c r="R6"/>
      <c r="S6"/>
      <c r="T6"/>
      <c r="U6"/>
      <c r="V6"/>
      <c r="W6"/>
      <c r="X6"/>
    </row>
    <row r="7" spans="1:24" ht="14.25" customHeight="1">
      <c r="A7" s="153" t="s">
        <v>397</v>
      </c>
      <c r="B7" s="447">
        <v>67</v>
      </c>
      <c r="C7" s="447">
        <v>18.2</v>
      </c>
      <c r="D7" s="447">
        <v>13.8</v>
      </c>
      <c r="E7" s="447">
        <v>0.9</v>
      </c>
      <c r="F7" s="587">
        <f t="shared" si="0"/>
        <v>99.9</v>
      </c>
      <c r="R7"/>
      <c r="S7"/>
      <c r="T7"/>
      <c r="U7"/>
      <c r="V7"/>
      <c r="W7"/>
      <c r="X7"/>
    </row>
    <row r="8" spans="1:24" ht="14.25" customHeight="1">
      <c r="A8" s="153" t="s">
        <v>644</v>
      </c>
      <c r="B8" s="447">
        <v>69.8</v>
      </c>
      <c r="C8" s="447">
        <v>17</v>
      </c>
      <c r="D8" s="447">
        <v>12.4</v>
      </c>
      <c r="E8" s="447">
        <v>0.8</v>
      </c>
      <c r="F8" s="587">
        <f t="shared" si="0"/>
        <v>100</v>
      </c>
      <c r="R8"/>
      <c r="S8"/>
      <c r="T8"/>
      <c r="U8"/>
      <c r="V8"/>
      <c r="W8"/>
      <c r="X8"/>
    </row>
    <row r="9" spans="1:24" ht="14.25" customHeight="1">
      <c r="A9" s="153" t="s">
        <v>398</v>
      </c>
      <c r="B9" s="461">
        <v>69.2</v>
      </c>
      <c r="C9" s="461">
        <v>17.9</v>
      </c>
      <c r="D9" s="461">
        <v>12.3</v>
      </c>
      <c r="E9" s="461">
        <v>0.6</v>
      </c>
      <c r="F9" s="587">
        <f t="shared" si="0"/>
        <v>99.99999999999999</v>
      </c>
      <c r="R9"/>
      <c r="S9"/>
      <c r="T9"/>
      <c r="U9"/>
      <c r="V9"/>
      <c r="W9"/>
      <c r="X9"/>
    </row>
    <row r="10" spans="1:24" ht="14.25" customHeight="1">
      <c r="A10" s="17" t="s">
        <v>259</v>
      </c>
      <c r="B10" s="439">
        <v>71.4</v>
      </c>
      <c r="C10" s="439">
        <v>18.1</v>
      </c>
      <c r="D10" s="412">
        <v>10</v>
      </c>
      <c r="E10" s="439">
        <v>0.6</v>
      </c>
      <c r="F10" s="567">
        <f t="shared" si="0"/>
        <v>100.1</v>
      </c>
      <c r="R10"/>
      <c r="S10"/>
      <c r="T10"/>
      <c r="U10"/>
      <c r="V10"/>
      <c r="W10"/>
      <c r="X10"/>
    </row>
    <row r="11" spans="2:24" ht="12.75">
      <c r="B11" s="248"/>
      <c r="C11" s="248"/>
      <c r="D11" s="248"/>
      <c r="E11" s="248"/>
      <c r="F11" s="4" t="s">
        <v>469</v>
      </c>
      <c r="R11"/>
      <c r="S11"/>
      <c r="T11"/>
      <c r="U11"/>
      <c r="V11"/>
      <c r="W11"/>
      <c r="X11"/>
    </row>
    <row r="12" spans="18:24" ht="12.75">
      <c r="R12"/>
      <c r="S12"/>
      <c r="T12"/>
      <c r="U12"/>
      <c r="V12"/>
      <c r="W12"/>
      <c r="X12"/>
    </row>
    <row r="13" spans="2:24" ht="12.75">
      <c r="B13" s="24"/>
      <c r="R13"/>
      <c r="S13"/>
      <c r="T13"/>
      <c r="U13"/>
      <c r="V13"/>
      <c r="W13"/>
      <c r="X13"/>
    </row>
    <row r="14" ht="11.25"/>
    <row r="15" ht="11.25"/>
    <row r="16" ht="11.25"/>
    <row r="17" ht="11.25" customHeight="1"/>
    <row r="18" ht="11.25"/>
    <row r="19" ht="11.25"/>
    <row r="20" ht="11.25"/>
    <row r="21" ht="11.25"/>
    <row r="22" ht="11.25"/>
    <row r="23" ht="11.25"/>
    <row r="24" ht="11.25"/>
    <row r="25" ht="11.25"/>
    <row r="26" ht="11.25"/>
    <row r="27" ht="11.25"/>
    <row r="28" ht="11.25"/>
    <row r="29" ht="11.25"/>
  </sheetData>
  <printOptions/>
  <pageMargins left="0.75" right="0.75" top="1" bottom="1" header="0.5" footer="0.5"/>
  <pageSetup horizontalDpi="600" verticalDpi="600" orientation="portrait" paperSize="9" scale="62" r:id="rId2"/>
  <drawing r:id="rId1"/>
</worksheet>
</file>

<file path=xl/worksheets/sheet99.xml><?xml version="1.0" encoding="utf-8"?>
<worksheet xmlns="http://schemas.openxmlformats.org/spreadsheetml/2006/main" xmlns:r="http://schemas.openxmlformats.org/officeDocument/2006/relationships">
  <dimension ref="A1:L47"/>
  <sheetViews>
    <sheetView workbookViewId="0" topLeftCell="A1">
      <selection activeCell="A1" sqref="A1"/>
    </sheetView>
  </sheetViews>
  <sheetFormatPr defaultColWidth="9.140625" defaultRowHeight="12.75"/>
  <cols>
    <col min="1" max="2" width="9.140625" style="2" customWidth="1"/>
    <col min="3" max="3" width="8.57421875" style="2" customWidth="1"/>
    <col min="4" max="4" width="8.8515625" style="2" customWidth="1"/>
    <col min="5" max="6" width="9.140625" style="2" customWidth="1"/>
    <col min="7" max="7" width="10.00390625" style="2" customWidth="1"/>
    <col min="8" max="16384" width="9.140625" style="2" customWidth="1"/>
  </cols>
  <sheetData>
    <row r="1" spans="1:7" ht="11.25">
      <c r="A1" s="100">
        <v>10.6</v>
      </c>
      <c r="B1" s="1" t="s">
        <v>45</v>
      </c>
      <c r="G1" s="319"/>
    </row>
    <row r="2" ht="11.25">
      <c r="A2" s="24"/>
    </row>
    <row r="3" ht="11.25">
      <c r="D3" s="4" t="s">
        <v>635</v>
      </c>
    </row>
    <row r="4" spans="1:4" ht="11.25" customHeight="1">
      <c r="A4" s="19" t="s">
        <v>550</v>
      </c>
      <c r="B4" s="37" t="s">
        <v>476</v>
      </c>
      <c r="C4" s="37" t="s">
        <v>634</v>
      </c>
      <c r="D4" s="37" t="s">
        <v>477</v>
      </c>
    </row>
    <row r="5" spans="1:4" ht="11.25" customHeight="1">
      <c r="A5" s="20" t="s">
        <v>637</v>
      </c>
      <c r="B5" s="428">
        <v>58</v>
      </c>
      <c r="C5" s="428">
        <v>209</v>
      </c>
      <c r="D5" s="428">
        <v>110</v>
      </c>
    </row>
    <row r="6" spans="1:4" ht="11.25">
      <c r="A6" s="20" t="s">
        <v>638</v>
      </c>
      <c r="B6" s="428">
        <v>62</v>
      </c>
      <c r="C6" s="428">
        <v>138</v>
      </c>
      <c r="D6" s="428">
        <v>101</v>
      </c>
    </row>
    <row r="7" spans="1:12" ht="11.25">
      <c r="A7" s="20" t="s">
        <v>639</v>
      </c>
      <c r="B7" s="428">
        <v>41</v>
      </c>
      <c r="C7" s="428">
        <v>66</v>
      </c>
      <c r="D7" s="428">
        <v>99</v>
      </c>
      <c r="J7" s="30"/>
      <c r="K7" s="30"/>
      <c r="L7" s="30"/>
    </row>
    <row r="8" spans="1:4" ht="11.25">
      <c r="A8" s="20" t="s">
        <v>640</v>
      </c>
      <c r="B8" s="428">
        <v>23</v>
      </c>
      <c r="C8" s="428">
        <v>54</v>
      </c>
      <c r="D8" s="428">
        <v>47</v>
      </c>
    </row>
    <row r="9" spans="1:4" ht="11.25">
      <c r="A9" s="20" t="s">
        <v>641</v>
      </c>
      <c r="B9" s="428">
        <v>35</v>
      </c>
      <c r="C9" s="428">
        <v>42</v>
      </c>
      <c r="D9" s="428">
        <v>39</v>
      </c>
    </row>
    <row r="10" spans="1:4" ht="11.25">
      <c r="A10" s="20" t="s">
        <v>642</v>
      </c>
      <c r="B10" s="428">
        <v>42</v>
      </c>
      <c r="C10" s="428">
        <v>56</v>
      </c>
      <c r="D10" s="428">
        <v>41</v>
      </c>
    </row>
    <row r="11" spans="1:4" ht="11.25">
      <c r="A11" s="20" t="s">
        <v>419</v>
      </c>
      <c r="B11" s="428">
        <v>29</v>
      </c>
      <c r="C11" s="428">
        <v>53</v>
      </c>
      <c r="D11" s="428">
        <v>42</v>
      </c>
    </row>
    <row r="12" spans="1:4" ht="11.25">
      <c r="A12" s="20" t="s">
        <v>420</v>
      </c>
      <c r="B12" s="428">
        <v>21</v>
      </c>
      <c r="C12" s="428">
        <v>37</v>
      </c>
      <c r="D12" s="428">
        <v>32</v>
      </c>
    </row>
    <row r="13" spans="1:4" ht="11.25">
      <c r="A13" s="20" t="s">
        <v>421</v>
      </c>
      <c r="B13" s="442">
        <v>29</v>
      </c>
      <c r="C13" s="442">
        <v>30</v>
      </c>
      <c r="D13" s="442">
        <v>36</v>
      </c>
    </row>
    <row r="14" spans="1:4" ht="11.25">
      <c r="A14" s="22" t="s">
        <v>422</v>
      </c>
      <c r="B14" s="443">
        <v>13</v>
      </c>
      <c r="C14" s="443">
        <v>19</v>
      </c>
      <c r="D14" s="443">
        <v>31</v>
      </c>
    </row>
    <row r="15" ht="11.25">
      <c r="D15" s="4" t="s">
        <v>462</v>
      </c>
    </row>
    <row r="18" spans="1:4" ht="11.25">
      <c r="A18" s="33" t="s">
        <v>46</v>
      </c>
      <c r="D18" s="319"/>
    </row>
    <row r="19" ht="11.25">
      <c r="B19" s="338"/>
    </row>
    <row r="20" spans="5:8" ht="11.25">
      <c r="E20" s="10"/>
      <c r="F20" s="10"/>
      <c r="G20" s="10"/>
      <c r="H20" s="10"/>
    </row>
    <row r="21" spans="1:3" ht="11.25">
      <c r="A21" s="249"/>
      <c r="B21" s="249"/>
      <c r="C21" s="249"/>
    </row>
    <row r="22" spans="1:3" ht="11.25">
      <c r="A22" s="249"/>
      <c r="B22" s="250"/>
      <c r="C22" s="250"/>
    </row>
    <row r="23" spans="1:3" ht="11.25">
      <c r="A23" s="249"/>
      <c r="B23" s="250"/>
      <c r="C23" s="250"/>
    </row>
    <row r="24" spans="1:3" ht="11.25">
      <c r="A24" s="249"/>
      <c r="B24" s="250"/>
      <c r="C24" s="250"/>
    </row>
    <row r="25" spans="1:3" ht="11.25">
      <c r="A25" s="249"/>
      <c r="B25" s="250"/>
      <c r="C25" s="250"/>
    </row>
    <row r="26" spans="1:3" ht="11.25">
      <c r="A26" s="249"/>
      <c r="B26" s="250"/>
      <c r="C26" s="250"/>
    </row>
    <row r="27" spans="1:3" ht="11.25">
      <c r="A27" s="249"/>
      <c r="B27" s="250"/>
      <c r="C27" s="250"/>
    </row>
    <row r="28" spans="1:3" ht="11.25">
      <c r="A28" s="249"/>
      <c r="B28" s="250"/>
      <c r="C28" s="250"/>
    </row>
    <row r="29" spans="1:3" ht="11.25">
      <c r="A29" s="249"/>
      <c r="B29" s="250"/>
      <c r="C29" s="250"/>
    </row>
    <row r="30" spans="1:3" ht="11.25">
      <c r="A30" s="249"/>
      <c r="B30" s="250"/>
      <c r="C30" s="250"/>
    </row>
    <row r="31" spans="1:3" ht="11.25">
      <c r="A31" s="249"/>
      <c r="B31" s="250"/>
      <c r="C31" s="250"/>
    </row>
    <row r="32" spans="1:3" ht="11.25">
      <c r="A32" s="249"/>
      <c r="B32" s="250"/>
      <c r="C32" s="250"/>
    </row>
    <row r="33" spans="1:3" ht="11.25">
      <c r="A33" s="249"/>
      <c r="B33" s="250"/>
      <c r="C33" s="250"/>
    </row>
    <row r="34" spans="1:3" ht="11.25">
      <c r="A34" s="249"/>
      <c r="B34" s="250"/>
      <c r="C34" s="250"/>
    </row>
    <row r="35" spans="1:3" ht="11.25">
      <c r="A35" s="249"/>
      <c r="B35" s="250"/>
      <c r="C35" s="250"/>
    </row>
    <row r="36" spans="1:3" ht="11.25">
      <c r="A36" s="249"/>
      <c r="B36" s="250"/>
      <c r="C36" s="250"/>
    </row>
    <row r="37" spans="1:3" ht="11.25">
      <c r="A37" s="249"/>
      <c r="B37" s="250"/>
      <c r="C37" s="250"/>
    </row>
    <row r="38" spans="1:3" ht="11.25">
      <c r="A38" s="249"/>
      <c r="B38" s="250"/>
      <c r="C38" s="250"/>
    </row>
    <row r="39" spans="1:3" ht="11.25">
      <c r="A39" s="249"/>
      <c r="B39" s="250"/>
      <c r="C39" s="250"/>
    </row>
    <row r="40" spans="1:3" ht="11.25">
      <c r="A40" s="249"/>
      <c r="B40" s="250"/>
      <c r="C40" s="250"/>
    </row>
    <row r="41" spans="1:3" ht="11.25">
      <c r="A41" s="249"/>
      <c r="B41" s="250"/>
      <c r="C41" s="250"/>
    </row>
    <row r="42" spans="1:3" ht="11.25">
      <c r="A42" s="249"/>
      <c r="B42" s="250"/>
      <c r="C42" s="250"/>
    </row>
    <row r="43" spans="1:3" ht="11.25">
      <c r="A43" s="249"/>
      <c r="B43" s="250"/>
      <c r="C43" s="250"/>
    </row>
    <row r="44" spans="1:3" ht="11.25">
      <c r="A44" s="249"/>
      <c r="B44" s="250"/>
      <c r="C44" s="250"/>
    </row>
    <row r="45" spans="1:3" ht="11.25">
      <c r="A45" s="249"/>
      <c r="B45" s="250"/>
      <c r="C45" s="250"/>
    </row>
    <row r="46" spans="1:3" ht="11.25">
      <c r="A46" s="249"/>
      <c r="B46" s="250"/>
      <c r="C46" s="250"/>
    </row>
    <row r="47" spans="1:3" ht="11.25">
      <c r="A47" s="249"/>
      <c r="B47" s="250"/>
      <c r="C47" s="250"/>
    </row>
  </sheetData>
  <printOptions/>
  <pageMargins left="0.75" right="0.75" top="1" bottom="1" header="0.5" footer="0.5"/>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dc:title>
  <dc:subject/>
  <dc:creator>Mark Manto</dc:creator>
  <cp:keywords/>
  <dc:description/>
  <cp:lastModifiedBy>mantom</cp:lastModifiedBy>
  <cp:lastPrinted>2008-03-25T16:42:58Z</cp:lastPrinted>
  <dcterms:created xsi:type="dcterms:W3CDTF">2006-02-16T11:53:57Z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