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ELCQ2016Q4TBL8C" sheetId="1" r:id="rId1"/>
  </sheets>
  <definedNames>
    <definedName name="_xlnm.Print_Area" localSheetId="0">'ELCQ2016Q4TBL8C'!$A$1:$L$21</definedName>
    <definedName name="tbl8cdata">'ELCQ2016Q4TBL8C'!$A$49:$J$61</definedName>
  </definedNames>
  <calcPr fullCalcOnLoad="1"/>
</workbook>
</file>

<file path=xl/sharedStrings.xml><?xml version="1.0" encoding="utf-8"?>
<sst xmlns="http://schemas.openxmlformats.org/spreadsheetml/2006/main" count="49" uniqueCount="36">
  <si>
    <t>Public sector sub-sector</t>
  </si>
  <si>
    <t>Quarterly change</t>
  </si>
  <si>
    <t>Annual change</t>
  </si>
  <si>
    <t>hours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</si>
  <si>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</si>
  <si>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</si>
  <si>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</si>
  <si>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</si>
  <si>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</si>
  <si>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</si>
  <si>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</si>
  <si>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</si>
  <si>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</si>
  <si>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</si>
  <si>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</si>
  <si>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</si>
  <si>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</si>
  <si>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</si>
  <si>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</si>
  <si>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Q411</t>
  </si>
  <si>
    <t>Q412</t>
  </si>
  <si>
    <t>Q413</t>
  </si>
  <si>
    <t>Q414</t>
  </si>
  <si>
    <t>Q415</t>
  </si>
  <si>
    <t>Q316</t>
  </si>
  <si>
    <t>Q416</t>
  </si>
  <si>
    <t>Q409</t>
  </si>
  <si>
    <t>Q410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</si>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</sst>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\+0.0;\-0.0"/>
    <numFmt numFmtId="166" formatCode="#,##0.0"/>
    <numFmt numFmtId="167" formatCode="0.0_ ;[Red]\-0.0\ "/>
    <numFmt numFmtId="168" formatCode="\+0.00;\-0.00"/>
    <numFmt numFmtId="169" formatCode="_-* #,##0.0_-;\-* #,##0.0_-;_-* &quot;-&quot;??_-;_-@_-"/>
    <numFmt numFmtId="170" formatCode="#,##0.0_ ;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9" fillId="0" borderId="1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right" vertical="center"/>
      <protection hidden="1"/>
    </xf>
    <xf numFmtId="165" fontId="4" fillId="0" borderId="0" xfId="0" applyNumberFormat="1" applyFont="1" applyFill="1" applyAlignment="1" applyProtection="1">
      <alignment horizontal="right" vertical="center"/>
      <protection hidden="1"/>
    </xf>
    <xf numFmtId="170" fontId="5" fillId="0" borderId="0" xfId="42" applyNumberFormat="1" applyFont="1" applyFill="1" applyBorder="1" applyAlignment="1" applyProtection="1">
      <alignment horizontal="right" vertical="top"/>
      <protection hidden="1"/>
    </xf>
    <xf numFmtId="170" fontId="40" fillId="0" borderId="0" xfId="42" applyNumberFormat="1" applyFont="1" applyFill="1" applyBorder="1" applyAlignment="1" applyProtection="1">
      <alignment horizontal="right" vertical="top"/>
      <protection hidden="1"/>
    </xf>
    <xf numFmtId="170" fontId="5" fillId="0" borderId="0" xfId="42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165" fontId="6" fillId="0" borderId="0" xfId="0" applyNumberFormat="1" applyFont="1" applyFill="1" applyAlignment="1" applyProtection="1">
      <alignment horizontal="right" vertical="top"/>
      <protection hidden="1"/>
    </xf>
    <xf numFmtId="170" fontId="3" fillId="0" borderId="0" xfId="42" applyNumberFormat="1" applyFont="1" applyFill="1" applyBorder="1" applyAlignment="1" applyProtection="1">
      <alignment horizontal="right" vertical="top"/>
      <protection hidden="1"/>
    </xf>
    <xf numFmtId="170" fontId="39" fillId="0" borderId="0" xfId="42" applyNumberFormat="1" applyFont="1" applyFill="1" applyBorder="1" applyAlignment="1" applyProtection="1">
      <alignment horizontal="right" vertical="top"/>
      <protection hidden="1"/>
    </xf>
    <xf numFmtId="170" fontId="3" fillId="0" borderId="0" xfId="42" applyNumberFormat="1" applyFont="1" applyFill="1" applyAlignment="1" applyProtection="1">
      <alignment horizontal="right" vertical="top"/>
      <protection hidden="1"/>
    </xf>
    <xf numFmtId="165" fontId="3" fillId="0" borderId="0" xfId="0" applyNumberFormat="1" applyFont="1" applyFill="1" applyAlignment="1" applyProtection="1">
      <alignment horizontal="right" vertical="top"/>
      <protection hidden="1"/>
    </xf>
    <xf numFmtId="165" fontId="4" fillId="0" borderId="0" xfId="0" applyNumberFormat="1" applyFont="1" applyFill="1" applyAlignment="1" applyProtection="1">
      <alignment horizontal="right" vertical="top"/>
      <protection hidden="1"/>
    </xf>
    <xf numFmtId="170" fontId="3" fillId="0" borderId="11" xfId="42" applyNumberFormat="1" applyFont="1" applyFill="1" applyBorder="1" applyAlignment="1" applyProtection="1">
      <alignment vertical="top" wrapText="1"/>
      <protection hidden="1"/>
    </xf>
    <xf numFmtId="170" fontId="3" fillId="0" borderId="11" xfId="42" applyNumberFormat="1" applyFont="1" applyFill="1" applyBorder="1" applyAlignment="1" applyProtection="1">
      <alignment vertical="top"/>
      <protection hidden="1"/>
    </xf>
    <xf numFmtId="170" fontId="3" fillId="0" borderId="0" xfId="42" applyNumberFormat="1" applyFont="1" applyFill="1" applyAlignment="1" applyProtection="1">
      <alignment vertical="top" wrapText="1"/>
      <protection hidden="1"/>
    </xf>
    <xf numFmtId="170" fontId="3" fillId="0" borderId="0" xfId="42" applyNumberFormat="1" applyFont="1" applyFill="1" applyAlignment="1" applyProtection="1">
      <alignment vertical="top"/>
      <protection hidden="1"/>
    </xf>
    <xf numFmtId="165" fontId="5" fillId="0" borderId="12" xfId="0" applyNumberFormat="1" applyFont="1" applyFill="1" applyBorder="1" applyAlignment="1" applyProtection="1">
      <alignment horizontal="right" vertical="top"/>
      <protection hidden="1"/>
    </xf>
    <xf numFmtId="165" fontId="6" fillId="0" borderId="12" xfId="0" applyNumberFormat="1" applyFont="1" applyFill="1" applyBorder="1" applyAlignment="1" applyProtection="1">
      <alignment horizontal="right" vertical="top"/>
      <protection hidden="1"/>
    </xf>
    <xf numFmtId="170" fontId="6" fillId="0" borderId="0" xfId="42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top"/>
      <protection hidden="1"/>
    </xf>
    <xf numFmtId="4" fontId="5" fillId="0" borderId="0" xfId="0" applyNumberFormat="1" applyFont="1" applyFill="1" applyAlignment="1" applyProtection="1">
      <alignment horizontal="left" vertical="top"/>
      <protection hidden="1"/>
    </xf>
    <xf numFmtId="4" fontId="5" fillId="0" borderId="0" xfId="0" applyNumberFormat="1" applyFont="1" applyFill="1" applyAlignment="1" applyProtection="1">
      <alignment vertical="top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  <xf numFmtId="4" fontId="3" fillId="0" borderId="11" xfId="0" applyNumberFormat="1" applyFont="1" applyFill="1" applyBorder="1" applyAlignment="1" applyProtection="1">
      <alignment horizontal="left" vertical="top" wrapText="1"/>
      <protection hidden="1"/>
    </xf>
    <xf numFmtId="4" fontId="5" fillId="0" borderId="0" xfId="0" applyNumberFormat="1" applyFont="1" applyFill="1" applyBorder="1" applyAlignment="1" applyProtection="1">
      <alignment horizontal="left" vertical="top"/>
      <protection hidden="1"/>
    </xf>
    <xf numFmtId="4" fontId="5" fillId="0" borderId="11" xfId="0" applyNumberFormat="1" applyFont="1" applyFill="1" applyBorder="1" applyAlignment="1" applyProtection="1">
      <alignment horizontal="left" vertical="top"/>
      <protection hidden="1"/>
    </xf>
    <xf numFmtId="167" fontId="5" fillId="0" borderId="11" xfId="0" applyNumberFormat="1" applyFont="1" applyFill="1" applyBorder="1" applyAlignment="1" applyProtection="1">
      <alignment horizontal="right" vertical="top"/>
      <protection hidden="1"/>
    </xf>
    <xf numFmtId="167" fontId="40" fillId="0" borderId="11" xfId="0" applyNumberFormat="1" applyFont="1" applyFill="1" applyBorder="1" applyAlignment="1" applyProtection="1">
      <alignment horizontal="right" vertical="top"/>
      <protection hidden="1"/>
    </xf>
    <xf numFmtId="164" fontId="6" fillId="0" borderId="11" xfId="0" applyNumberFormat="1" applyFont="1" applyFill="1" applyBorder="1" applyAlignment="1" applyProtection="1">
      <alignment horizontal="right" vertical="top"/>
      <protection hidden="1"/>
    </xf>
    <xf numFmtId="0" fontId="6" fillId="0" borderId="11" xfId="0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165" fontId="6" fillId="0" borderId="11" xfId="0" applyNumberFormat="1" applyFont="1" applyFill="1" applyBorder="1" applyAlignment="1" applyProtection="1">
      <alignment vertical="top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2" customWidth="1"/>
    <col min="2" max="12" width="10.7109375" style="2" customWidth="1"/>
    <col min="13" max="16384" width="9.140625" style="2" customWidth="1"/>
  </cols>
  <sheetData>
    <row r="1" spans="1:12" s="1" customFormat="1" ht="15" customHeight="1">
      <c r="A1" s="50" t="str">
        <f>"Table 8c Average weekly paid hours by public sector sub-sector and quarter"</f>
        <v>Table 8c Average weekly paid hours by public sector sub-sector and quarter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>
      <c r="A2" s="53" t="s">
        <v>0</v>
      </c>
      <c r="B2" s="3" t="str">
        <f>20&amp;RIGHT(B49,2)</f>
        <v>2011</v>
      </c>
      <c r="C2" s="3" t="str">
        <f aca="true" t="shared" si="0" ref="C2:H2">20&amp;RIGHT(C49,2)</f>
        <v>2012</v>
      </c>
      <c r="D2" s="3" t="str">
        <f t="shared" si="0"/>
        <v>2013</v>
      </c>
      <c r="E2" s="3" t="str">
        <f t="shared" si="0"/>
        <v>2014</v>
      </c>
      <c r="F2" s="4" t="str">
        <f t="shared" si="0"/>
        <v>2015</v>
      </c>
      <c r="G2" s="5" t="str">
        <f t="shared" si="0"/>
        <v>2016</v>
      </c>
      <c r="H2" s="6" t="str">
        <f t="shared" si="0"/>
        <v>2016</v>
      </c>
      <c r="I2" s="46" t="s">
        <v>1</v>
      </c>
      <c r="J2" s="46"/>
      <c r="K2" s="46" t="s">
        <v>2</v>
      </c>
      <c r="L2" s="46"/>
    </row>
    <row r="3" spans="1:12" ht="15" customHeight="1">
      <c r="A3" s="54"/>
      <c r="B3" s="51" t="str">
        <f aca="true" t="shared" si="1" ref="B3:G3">LEFT(B49,2)</f>
        <v>Q4</v>
      </c>
      <c r="C3" s="51" t="str">
        <f t="shared" si="1"/>
        <v>Q4</v>
      </c>
      <c r="D3" s="51" t="str">
        <f t="shared" si="1"/>
        <v>Q4</v>
      </c>
      <c r="E3" s="44" t="str">
        <f t="shared" si="1"/>
        <v>Q4</v>
      </c>
      <c r="F3" s="44" t="str">
        <f t="shared" si="1"/>
        <v>Q4</v>
      </c>
      <c r="G3" s="44" t="str">
        <f t="shared" si="1"/>
        <v>Q3</v>
      </c>
      <c r="H3" s="44" t="str">
        <f>LEFT(H49,2)&amp;"*"</f>
        <v>Q4*</v>
      </c>
      <c r="I3" s="47"/>
      <c r="J3" s="47"/>
      <c r="K3" s="47"/>
      <c r="L3" s="47"/>
    </row>
    <row r="4" spans="1:12" ht="15" customHeight="1">
      <c r="A4" s="55"/>
      <c r="B4" s="52"/>
      <c r="C4" s="52"/>
      <c r="D4" s="52"/>
      <c r="E4" s="45"/>
      <c r="F4" s="45"/>
      <c r="G4" s="45"/>
      <c r="H4" s="45"/>
      <c r="I4" s="48"/>
      <c r="J4" s="48"/>
      <c r="K4" s="48"/>
      <c r="L4" s="48"/>
    </row>
    <row r="5" spans="1:12" ht="19.5" customHeight="1">
      <c r="A5" s="28"/>
      <c r="B5" s="7" t="s">
        <v>3</v>
      </c>
      <c r="C5" s="7" t="s">
        <v>3</v>
      </c>
      <c r="D5" s="7" t="s">
        <v>3</v>
      </c>
      <c r="E5" s="7" t="s">
        <v>3</v>
      </c>
      <c r="F5" s="8" t="s">
        <v>3</v>
      </c>
      <c r="G5" s="9" t="s">
        <v>3</v>
      </c>
      <c r="H5" s="9" t="s">
        <v>3</v>
      </c>
      <c r="I5" s="9" t="s">
        <v>3</v>
      </c>
      <c r="J5" s="10" t="s">
        <v>4</v>
      </c>
      <c r="K5" s="9" t="s">
        <v>3</v>
      </c>
      <c r="L5" s="10" t="s">
        <v>4</v>
      </c>
    </row>
    <row r="6" spans="1:12" ht="15" customHeight="1">
      <c r="A6" s="29" t="s">
        <v>5</v>
      </c>
      <c r="B6" s="11">
        <f>B50</f>
        <v>35.1</v>
      </c>
      <c r="C6" s="11">
        <f aca="true" t="shared" si="2" ref="C6:H6">C50</f>
        <v>34.6</v>
      </c>
      <c r="D6" s="11">
        <f t="shared" si="2"/>
        <v>36.3</v>
      </c>
      <c r="E6" s="12">
        <f t="shared" si="2"/>
        <v>36.3</v>
      </c>
      <c r="F6" s="12">
        <f t="shared" si="2"/>
        <v>36.4</v>
      </c>
      <c r="G6" s="12">
        <f t="shared" si="2"/>
        <v>36.1</v>
      </c>
      <c r="H6" s="13">
        <f t="shared" si="2"/>
        <v>36.4</v>
      </c>
      <c r="I6" s="14">
        <f>IF(OR(ROUND((H6-G6),1)&gt;0,ROUND((H6-G6),1)&lt;0),ROUND((H6-G6),1),"-")</f>
        <v>0.3</v>
      </c>
      <c r="J6" s="15">
        <f>IF(OR(ROUND((H6-G6)/G6*100,1)&gt;0,ROUND((H6-G6)/G6*100,1)&lt;0),ROUND((H6-G6)/G6*100,1),"-")</f>
        <v>0.8</v>
      </c>
      <c r="K6" s="14" t="str">
        <f>IF(OR(ROUND((H6-F6),1)&gt;0,ROUND((H6-F6),1)&lt;0),ROUND((H6-F6),1),"-")</f>
        <v>-</v>
      </c>
      <c r="L6" s="15" t="str">
        <f>IF(OR(ROUND((H6-F6)/F6*100,1)&gt;0,ROUND((H6-F6)/F6*100,1)&lt;0),ROUND((H6-F6)/F6*100,1),"-")</f>
        <v>-</v>
      </c>
    </row>
    <row r="7" spans="1:12" ht="15" customHeight="1">
      <c r="A7" s="29" t="s">
        <v>6</v>
      </c>
      <c r="B7" s="11">
        <f aca="true" t="shared" si="3" ref="B7:H12">B51</f>
        <v>35.6</v>
      </c>
      <c r="C7" s="11">
        <f t="shared" si="3"/>
        <v>35.8</v>
      </c>
      <c r="D7" s="11">
        <f t="shared" si="3"/>
        <v>36</v>
      </c>
      <c r="E7" s="12">
        <f t="shared" si="3"/>
        <v>35.7</v>
      </c>
      <c r="F7" s="12">
        <f t="shared" si="3"/>
        <v>35.6</v>
      </c>
      <c r="G7" s="12">
        <f t="shared" si="3"/>
        <v>35.5</v>
      </c>
      <c r="H7" s="13">
        <f t="shared" si="3"/>
        <v>35.5</v>
      </c>
      <c r="I7" s="14" t="str">
        <f aca="true" t="shared" si="4" ref="I7:I12">IF(OR(ROUND((H7-G7),1)&gt;0,ROUND((H7-G7),1)&lt;0),ROUND((H7-G7),1),"-")</f>
        <v>-</v>
      </c>
      <c r="J7" s="15" t="str">
        <f aca="true" t="shared" si="5" ref="J7:J12">IF(OR(ROUND((H7-G7)/G7*100,1)&gt;0,ROUND((H7-G7)/G7*100,1)&lt;0),ROUND((H7-G7)/G7*100,1),"-")</f>
        <v>-</v>
      </c>
      <c r="K7" s="14">
        <f aca="true" t="shared" si="6" ref="K7:K12">IF(OR(ROUND((H7-F7),1)&gt;0,ROUND((H7-F7),1)&lt;0),ROUND((H7-F7),1),"-")</f>
        <v>-0.1</v>
      </c>
      <c r="L7" s="15">
        <f aca="true" t="shared" si="7" ref="L7:L12">IF(OR(ROUND((H7-F7)/F7*100,1)&gt;0,ROUND((H7-F7)/F7*100,1)&lt;0),ROUND((H7-F7)/F7*100,1),"-")</f>
        <v>-0.3</v>
      </c>
    </row>
    <row r="8" spans="1:12" ht="15" customHeight="1">
      <c r="A8" s="29" t="s">
        <v>7</v>
      </c>
      <c r="B8" s="11">
        <f t="shared" si="3"/>
        <v>40.6</v>
      </c>
      <c r="C8" s="11">
        <f t="shared" si="3"/>
        <v>40.9</v>
      </c>
      <c r="D8" s="11">
        <f t="shared" si="3"/>
        <v>40.1</v>
      </c>
      <c r="E8" s="12">
        <f t="shared" si="3"/>
        <v>40.4</v>
      </c>
      <c r="F8" s="12">
        <f t="shared" si="3"/>
        <v>41.9</v>
      </c>
      <c r="G8" s="12">
        <f t="shared" si="3"/>
        <v>43.1</v>
      </c>
      <c r="H8" s="13">
        <f t="shared" si="3"/>
        <v>43.3</v>
      </c>
      <c r="I8" s="14">
        <f t="shared" si="4"/>
        <v>0.2</v>
      </c>
      <c r="J8" s="15">
        <f t="shared" si="5"/>
        <v>0.5</v>
      </c>
      <c r="K8" s="14">
        <f t="shared" si="6"/>
        <v>1.4</v>
      </c>
      <c r="L8" s="15">
        <f t="shared" si="7"/>
        <v>3.3</v>
      </c>
    </row>
    <row r="9" spans="1:12" ht="15" customHeight="1">
      <c r="A9" s="29" t="s">
        <v>8</v>
      </c>
      <c r="B9" s="11">
        <f t="shared" si="3"/>
        <v>24.4</v>
      </c>
      <c r="C9" s="11">
        <f t="shared" si="3"/>
        <v>23.8</v>
      </c>
      <c r="D9" s="11">
        <f t="shared" si="3"/>
        <v>24.2</v>
      </c>
      <c r="E9" s="12">
        <f t="shared" si="3"/>
        <v>24.2</v>
      </c>
      <c r="F9" s="12">
        <f t="shared" si="3"/>
        <v>24.5</v>
      </c>
      <c r="G9" s="12">
        <f t="shared" si="3"/>
        <v>24.6</v>
      </c>
      <c r="H9" s="13">
        <f t="shared" si="3"/>
        <v>24.7</v>
      </c>
      <c r="I9" s="14">
        <f t="shared" si="4"/>
        <v>0.1</v>
      </c>
      <c r="J9" s="15">
        <f t="shared" si="5"/>
        <v>0.4</v>
      </c>
      <c r="K9" s="14">
        <f t="shared" si="6"/>
        <v>0.2</v>
      </c>
      <c r="L9" s="15">
        <f t="shared" si="7"/>
        <v>0.8</v>
      </c>
    </row>
    <row r="10" spans="1:12" ht="15" customHeight="1">
      <c r="A10" s="29" t="s">
        <v>9</v>
      </c>
      <c r="B10" s="11">
        <f t="shared" si="3"/>
        <v>34.5</v>
      </c>
      <c r="C10" s="11">
        <f t="shared" si="3"/>
        <v>34.6</v>
      </c>
      <c r="D10" s="11">
        <f t="shared" si="3"/>
        <v>35.7</v>
      </c>
      <c r="E10" s="12">
        <f t="shared" si="3"/>
        <v>35.5</v>
      </c>
      <c r="F10" s="12">
        <f t="shared" si="3"/>
        <v>35.5</v>
      </c>
      <c r="G10" s="12">
        <f t="shared" si="3"/>
        <v>36.1</v>
      </c>
      <c r="H10" s="13">
        <f t="shared" si="3"/>
        <v>36.2</v>
      </c>
      <c r="I10" s="14">
        <f t="shared" si="4"/>
        <v>0.1</v>
      </c>
      <c r="J10" s="15">
        <f t="shared" si="5"/>
        <v>0.3</v>
      </c>
      <c r="K10" s="14">
        <f t="shared" si="6"/>
        <v>0.7</v>
      </c>
      <c r="L10" s="15">
        <f t="shared" si="7"/>
        <v>2</v>
      </c>
    </row>
    <row r="11" spans="1:12" ht="15" customHeight="1">
      <c r="A11" s="29" t="s">
        <v>10</v>
      </c>
      <c r="B11" s="11">
        <f t="shared" si="3"/>
        <v>32.9</v>
      </c>
      <c r="C11" s="11">
        <f t="shared" si="3"/>
        <v>33</v>
      </c>
      <c r="D11" s="11">
        <f t="shared" si="3"/>
        <v>33.5</v>
      </c>
      <c r="E11" s="12">
        <f t="shared" si="3"/>
        <v>34.4</v>
      </c>
      <c r="F11" s="12">
        <f t="shared" si="3"/>
        <v>35.4</v>
      </c>
      <c r="G11" s="12">
        <f t="shared" si="3"/>
        <v>34.7</v>
      </c>
      <c r="H11" s="13">
        <f t="shared" si="3"/>
        <v>34.4</v>
      </c>
      <c r="I11" s="14">
        <f t="shared" si="4"/>
        <v>-0.3</v>
      </c>
      <c r="J11" s="15">
        <f t="shared" si="5"/>
        <v>-0.9</v>
      </c>
      <c r="K11" s="14">
        <f t="shared" si="6"/>
        <v>-1</v>
      </c>
      <c r="L11" s="15">
        <f t="shared" si="7"/>
        <v>-2.8</v>
      </c>
    </row>
    <row r="12" spans="1:12" ht="15" customHeight="1">
      <c r="A12" s="30" t="s">
        <v>11</v>
      </c>
      <c r="B12" s="11">
        <f t="shared" si="3"/>
        <v>35.7</v>
      </c>
      <c r="C12" s="11">
        <f t="shared" si="3"/>
        <v>36</v>
      </c>
      <c r="D12" s="11">
        <f t="shared" si="3"/>
        <v>36.5</v>
      </c>
      <c r="E12" s="12">
        <f t="shared" si="3"/>
        <v>36.2</v>
      </c>
      <c r="F12" s="12">
        <f t="shared" si="3"/>
        <v>36.4</v>
      </c>
      <c r="G12" s="12">
        <f t="shared" si="3"/>
        <v>36.9</v>
      </c>
      <c r="H12" s="13">
        <f t="shared" si="3"/>
        <v>36.8</v>
      </c>
      <c r="I12" s="14">
        <f t="shared" si="4"/>
        <v>-0.1</v>
      </c>
      <c r="J12" s="15">
        <f t="shared" si="5"/>
        <v>-0.3</v>
      </c>
      <c r="K12" s="14">
        <f t="shared" si="6"/>
        <v>0.4</v>
      </c>
      <c r="L12" s="15">
        <f t="shared" si="7"/>
        <v>1.1</v>
      </c>
    </row>
    <row r="13" spans="1:12" ht="9.75" customHeight="1">
      <c r="A13" s="31"/>
      <c r="B13" s="11"/>
      <c r="C13" s="11"/>
      <c r="D13" s="11"/>
      <c r="E13" s="12"/>
      <c r="F13" s="12"/>
      <c r="G13" s="12"/>
      <c r="H13" s="13"/>
      <c r="I13" s="14"/>
      <c r="J13" s="15"/>
      <c r="K13" s="14"/>
      <c r="L13" s="15"/>
    </row>
    <row r="14" spans="1:12" ht="15" customHeight="1">
      <c r="A14" s="32" t="s">
        <v>12</v>
      </c>
      <c r="B14" s="16">
        <f>B57</f>
        <v>31.6</v>
      </c>
      <c r="C14" s="16">
        <f aca="true" t="shared" si="8" ref="C14:H14">C57</f>
        <v>31.6</v>
      </c>
      <c r="D14" s="16">
        <f t="shared" si="8"/>
        <v>32.1</v>
      </c>
      <c r="E14" s="17">
        <f t="shared" si="8"/>
        <v>32.2</v>
      </c>
      <c r="F14" s="17">
        <f t="shared" si="8"/>
        <v>32.8</v>
      </c>
      <c r="G14" s="17">
        <f t="shared" si="8"/>
        <v>32.7</v>
      </c>
      <c r="H14" s="18">
        <f t="shared" si="8"/>
        <v>32.7</v>
      </c>
      <c r="I14" s="19" t="str">
        <f>IF(OR(ROUND((H14-G14),1)&gt;0,ROUND((H14-G14),1)&lt;0),ROUND((H14-G14),1),"-")</f>
        <v>-</v>
      </c>
      <c r="J14" s="20" t="str">
        <f>IF(OR(ROUND((H14-G14)/G14*100,1)&gt;0,ROUND((H14-G14)/G14*100,1)&lt;0),ROUND((H14-G14)/G14*100,1),"-")</f>
        <v>-</v>
      </c>
      <c r="K14" s="19">
        <f>IF(OR(ROUND((H14-F14),1)&gt;0,ROUND((H14-F14),1)&lt;0),ROUND((H14-F14),1),"-")</f>
        <v>-0.1</v>
      </c>
      <c r="L14" s="20">
        <f>IF(OR(ROUND((H14-F14)/F14*100,1)&gt;0,ROUND((H14-F14)/F14*100,1)&lt;0),ROUND((H14-F14)/F14*100,1),"-")</f>
        <v>-0.3</v>
      </c>
    </row>
    <row r="15" spans="1:12" ht="9.75" customHeight="1">
      <c r="A15" s="33"/>
      <c r="B15" s="16"/>
      <c r="C15" s="16"/>
      <c r="D15" s="16"/>
      <c r="E15" s="17"/>
      <c r="F15" s="17"/>
      <c r="G15" s="17"/>
      <c r="H15" s="18"/>
      <c r="I15" s="19"/>
      <c r="J15" s="20"/>
      <c r="K15" s="19"/>
      <c r="L15" s="20"/>
    </row>
    <row r="16" spans="1:12" ht="22.5">
      <c r="A16" s="32" t="s">
        <v>13</v>
      </c>
      <c r="B16" s="16">
        <f>B58</f>
        <v>31</v>
      </c>
      <c r="C16" s="16">
        <f aca="true" t="shared" si="9" ref="C16:H16">C58</f>
        <v>30.9</v>
      </c>
      <c r="D16" s="16">
        <f t="shared" si="9"/>
        <v>31.5</v>
      </c>
      <c r="E16" s="17">
        <f t="shared" si="9"/>
        <v>31.6</v>
      </c>
      <c r="F16" s="17">
        <f t="shared" si="9"/>
        <v>32.3</v>
      </c>
      <c r="G16" s="17">
        <f t="shared" si="9"/>
        <v>32.1</v>
      </c>
      <c r="H16" s="18">
        <f t="shared" si="9"/>
        <v>32</v>
      </c>
      <c r="I16" s="19">
        <f>IF(OR(ROUND((H16-G16),1)&gt;0,ROUND((H16-G16),1)&lt;0),ROUND((H16-G16),1),"-")</f>
        <v>-0.1</v>
      </c>
      <c r="J16" s="20">
        <f>IF(OR(ROUND((H16-G16)/G16*100,1)&gt;0,ROUND((H16-G16)/G16*100,1)&lt;0),ROUND((H16-G16)/G16*100,1),"-")</f>
        <v>-0.3</v>
      </c>
      <c r="K16" s="19">
        <f>IF(OR(ROUND((H16-F16),1)&gt;0,ROUND((H16-F16),1)&lt;0),ROUND((H16-F16),1),"-")</f>
        <v>-0.3</v>
      </c>
      <c r="L16" s="20">
        <f>IF(OR(ROUND((H16-F16)/F16*100,1)&gt;0,ROUND((H16-F16)/F16*100,1)&lt;0),ROUND((H16-F16)/F16*100,1),"-")</f>
        <v>-0.9</v>
      </c>
    </row>
    <row r="17" spans="1:12" ht="9.75" customHeight="1">
      <c r="A17" s="34"/>
      <c r="B17" s="21"/>
      <c r="C17" s="21"/>
      <c r="D17" s="21"/>
      <c r="E17" s="21"/>
      <c r="F17" s="22"/>
      <c r="G17" s="22"/>
      <c r="H17" s="22"/>
      <c r="I17" s="14"/>
      <c r="J17" s="15"/>
      <c r="K17" s="14"/>
      <c r="L17" s="15"/>
    </row>
    <row r="18" spans="1:12" ht="15" customHeight="1">
      <c r="A18" s="43" t="s">
        <v>14</v>
      </c>
      <c r="B18" s="23"/>
      <c r="C18" s="23"/>
      <c r="D18" s="23"/>
      <c r="E18" s="23"/>
      <c r="F18" s="24"/>
      <c r="G18" s="24"/>
      <c r="H18" s="24"/>
      <c r="I18" s="25"/>
      <c r="J18" s="26"/>
      <c r="K18" s="25"/>
      <c r="L18" s="26"/>
    </row>
    <row r="19" spans="1:12" ht="15" customHeight="1">
      <c r="A19" s="30" t="s">
        <v>15</v>
      </c>
      <c r="B19" s="11">
        <f>B59</f>
        <v>31.6</v>
      </c>
      <c r="C19" s="11">
        <f aca="true" t="shared" si="10" ref="C19:H20">C59</f>
        <v>33.8</v>
      </c>
      <c r="D19" s="11">
        <f t="shared" si="10"/>
        <v>35</v>
      </c>
      <c r="E19" s="12">
        <f t="shared" si="10"/>
        <v>34</v>
      </c>
      <c r="F19" s="12">
        <f t="shared" si="10"/>
        <v>33.2</v>
      </c>
      <c r="G19" s="12">
        <f t="shared" si="10"/>
        <v>34.5</v>
      </c>
      <c r="H19" s="13">
        <f t="shared" si="10"/>
        <v>35.1</v>
      </c>
      <c r="I19" s="14">
        <f>IF(OR(ROUND((H19-G19),1)&gt;0,ROUND((H19-G19),1)&lt;0),ROUND((H19-G19),1),"-")</f>
        <v>0.6</v>
      </c>
      <c r="J19" s="15">
        <f>IF(OR(ROUND((H19-G19)/G19*100,1)&gt;0,ROUND((H19-G19)/G19*100,1)&lt;0),ROUND((H19-G19)/G19*100,1),"-")</f>
        <v>1.7</v>
      </c>
      <c r="K19" s="14">
        <f>IF(OR(ROUND((H19-F19),1)&gt;0,ROUND((H19-F19),1)&lt;0),ROUND((H19-F19),1),"-")</f>
        <v>1.9</v>
      </c>
      <c r="L19" s="15">
        <f>IF(OR(ROUND((H19-F19)/F19*100,1)&gt;0,ROUND((H19-F19)/F19*100,1)&lt;0),ROUND((H19-F19)/F19*100,1),"-")</f>
        <v>5.7</v>
      </c>
    </row>
    <row r="20" spans="1:12" ht="15" customHeight="1">
      <c r="A20" s="35" t="s">
        <v>16</v>
      </c>
      <c r="B20" s="11">
        <f>B60</f>
        <v>37</v>
      </c>
      <c r="C20" s="11">
        <f t="shared" si="10"/>
        <v>36.6</v>
      </c>
      <c r="D20" s="11">
        <f t="shared" si="10"/>
        <v>36.9</v>
      </c>
      <c r="E20" s="12">
        <f t="shared" si="10"/>
        <v>37</v>
      </c>
      <c r="F20" s="12">
        <f t="shared" si="10"/>
        <v>37.5</v>
      </c>
      <c r="G20" s="12">
        <f t="shared" si="10"/>
        <v>37.7</v>
      </c>
      <c r="H20" s="27">
        <f t="shared" si="10"/>
        <v>37.4</v>
      </c>
      <c r="I20" s="14">
        <f>IF(OR(ROUND((H20-G20),1)&gt;0,ROUND((H20-G20),1)&lt;0),ROUND((H20-G20),1),"-")</f>
        <v>-0.3</v>
      </c>
      <c r="J20" s="15">
        <f>IF(OR(ROUND((H20-G20)/G20*100,1)&gt;0,ROUND((H20-G20)/G20*100,1)&lt;0),ROUND((H20-G20)/G20*100,1),"-")</f>
        <v>-0.8</v>
      </c>
      <c r="K20" s="14">
        <f>IF(OR(ROUND((H20-F20),1)&gt;0,ROUND((H20-F20),1)&lt;0),ROUND((H20-F20),1),"-")</f>
        <v>-0.1</v>
      </c>
      <c r="L20" s="15">
        <f>IF(OR(ROUND((H20-F20)/F20*100,1)&gt;0,ROUND((H20-F20)/F20*100,1)&lt;0),ROUND((H20-F20)/F20*100,1),"-")</f>
        <v>-0.3</v>
      </c>
    </row>
    <row r="21" spans="1:12" ht="9.75" customHeight="1">
      <c r="A21" s="36"/>
      <c r="B21" s="37"/>
      <c r="C21" s="37"/>
      <c r="D21" s="37"/>
      <c r="E21" s="38"/>
      <c r="F21" s="38"/>
      <c r="G21" s="39"/>
      <c r="H21" s="40"/>
      <c r="I21" s="40"/>
      <c r="J21" s="40"/>
      <c r="K21" s="41"/>
      <c r="L21" s="42"/>
    </row>
    <row r="22" spans="1:12" ht="15" customHeight="1">
      <c r="A22" s="49" t="s">
        <v>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 t="s">
        <v>25</v>
      </c>
      <c r="I49" t="s">
        <v>26</v>
      </c>
      <c r="J49" t="s">
        <v>27</v>
      </c>
    </row>
    <row r="50" spans="1:8" ht="15" customHeight="1" hidden="1">
      <c r="A50" t="s">
        <v>5</v>
      </c>
      <c r="B50">
        <v>35.1</v>
      </c>
      <c r="C50">
        <v>34.6</v>
      </c>
      <c r="D50">
        <v>36.3</v>
      </c>
      <c r="E50">
        <v>36.3</v>
      </c>
      <c r="F50">
        <v>36.4</v>
      </c>
      <c r="G50">
        <v>36.1</v>
      </c>
      <c r="H50">
        <v>36.4</v>
      </c>
    </row>
    <row r="51" spans="1:8" ht="15" customHeight="1" hidden="1">
      <c r="A51" t="s">
        <v>6</v>
      </c>
      <c r="B51">
        <v>35.6</v>
      </c>
      <c r="C51">
        <v>35.8</v>
      </c>
      <c r="D51">
        <v>36</v>
      </c>
      <c r="E51">
        <v>35.7</v>
      </c>
      <c r="F51">
        <v>35.6</v>
      </c>
      <c r="G51">
        <v>35.5</v>
      </c>
      <c r="H51">
        <v>35.5</v>
      </c>
    </row>
    <row r="52" spans="1:8" ht="15" customHeight="1" hidden="1">
      <c r="A52" t="s">
        <v>28</v>
      </c>
      <c r="B52">
        <v>40.6</v>
      </c>
      <c r="C52">
        <v>40.9</v>
      </c>
      <c r="D52">
        <v>40.1</v>
      </c>
      <c r="E52">
        <v>40.4</v>
      </c>
      <c r="F52">
        <v>41.9</v>
      </c>
      <c r="G52">
        <v>43.1</v>
      </c>
      <c r="H52">
        <v>43.3</v>
      </c>
    </row>
    <row r="53" spans="1:8" ht="15" customHeight="1" hidden="1">
      <c r="A53" t="s">
        <v>8</v>
      </c>
      <c r="B53">
        <v>24.4</v>
      </c>
      <c r="C53">
        <v>23.8</v>
      </c>
      <c r="D53">
        <v>24.2</v>
      </c>
      <c r="E53">
        <v>24.2</v>
      </c>
      <c r="F53">
        <v>24.5</v>
      </c>
      <c r="G53">
        <v>24.6</v>
      </c>
      <c r="H53">
        <v>24.7</v>
      </c>
    </row>
    <row r="54" spans="1:8" ht="15" customHeight="1" hidden="1">
      <c r="A54" t="s">
        <v>29</v>
      </c>
      <c r="B54">
        <v>34.5</v>
      </c>
      <c r="C54">
        <v>34.6</v>
      </c>
      <c r="D54">
        <v>35.7</v>
      </c>
      <c r="E54">
        <v>35.5</v>
      </c>
      <c r="F54">
        <v>35.5</v>
      </c>
      <c r="G54">
        <v>36.1</v>
      </c>
      <c r="H54">
        <v>36.2</v>
      </c>
    </row>
    <row r="55" spans="1:8" ht="15" customHeight="1" hidden="1">
      <c r="A55" t="s">
        <v>10</v>
      </c>
      <c r="B55">
        <v>32.9</v>
      </c>
      <c r="C55">
        <v>33</v>
      </c>
      <c r="D55">
        <v>33.5</v>
      </c>
      <c r="E55">
        <v>34.4</v>
      </c>
      <c r="F55">
        <v>35.4</v>
      </c>
      <c r="G55">
        <v>34.7</v>
      </c>
      <c r="H55">
        <v>34.4</v>
      </c>
    </row>
    <row r="56" spans="1:8" ht="15" customHeight="1" hidden="1">
      <c r="A56" t="s">
        <v>30</v>
      </c>
      <c r="B56">
        <v>35.7</v>
      </c>
      <c r="C56">
        <v>36</v>
      </c>
      <c r="D56">
        <v>36.5</v>
      </c>
      <c r="E56">
        <v>36.2</v>
      </c>
      <c r="F56">
        <v>36.4</v>
      </c>
      <c r="G56">
        <v>36.9</v>
      </c>
      <c r="H56">
        <v>36.8</v>
      </c>
    </row>
    <row r="57" spans="1:8" ht="15" customHeight="1" hidden="1">
      <c r="A57" t="s">
        <v>31</v>
      </c>
      <c r="B57">
        <v>31.6</v>
      </c>
      <c r="C57">
        <v>31.6</v>
      </c>
      <c r="D57">
        <v>32.1</v>
      </c>
      <c r="E57">
        <v>32.2</v>
      </c>
      <c r="F57">
        <v>32.8</v>
      </c>
      <c r="G57">
        <v>32.7</v>
      </c>
      <c r="H57">
        <v>32.7</v>
      </c>
    </row>
    <row r="58" spans="1:8" ht="15" customHeight="1" hidden="1">
      <c r="A58" t="s">
        <v>32</v>
      </c>
      <c r="B58">
        <v>31</v>
      </c>
      <c r="C58">
        <v>30.9</v>
      </c>
      <c r="D58">
        <v>31.5</v>
      </c>
      <c r="E58">
        <v>31.6</v>
      </c>
      <c r="F58">
        <v>32.3</v>
      </c>
      <c r="G58">
        <v>32.1</v>
      </c>
      <c r="H58">
        <v>32</v>
      </c>
    </row>
    <row r="59" spans="1:8" ht="15" customHeight="1" hidden="1">
      <c r="A59" t="s">
        <v>33</v>
      </c>
      <c r="B59">
        <v>31.6</v>
      </c>
      <c r="C59">
        <v>33.8</v>
      </c>
      <c r="D59">
        <v>35</v>
      </c>
      <c r="E59">
        <v>34</v>
      </c>
      <c r="F59">
        <v>33.2</v>
      </c>
      <c r="G59">
        <v>34.5</v>
      </c>
      <c r="H59">
        <v>35.1</v>
      </c>
    </row>
    <row r="60" spans="1:8" ht="15" customHeight="1" hidden="1">
      <c r="A60" t="s">
        <v>34</v>
      </c>
      <c r="B60">
        <v>37</v>
      </c>
      <c r="C60">
        <v>36.6</v>
      </c>
      <c r="D60">
        <v>36.9</v>
      </c>
      <c r="E60">
        <v>37</v>
      </c>
      <c r="F60">
        <v>37.5</v>
      </c>
      <c r="G60">
        <v>37.7</v>
      </c>
      <c r="H60">
        <v>37.4</v>
      </c>
    </row>
    <row r="61" spans="1:8" ht="15" customHeight="1" hidden="1">
      <c r="A61" t="s">
        <v>35</v>
      </c>
      <c r="B61">
        <v>31.7</v>
      </c>
      <c r="C61">
        <v>31.6</v>
      </c>
      <c r="D61">
        <v>31.6</v>
      </c>
      <c r="E61">
        <v>31.8</v>
      </c>
      <c r="F61">
        <v>32.4</v>
      </c>
      <c r="G61">
        <v>32.6</v>
      </c>
      <c r="H61">
        <v>32.2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</sheetData>
  <sheetProtection password="9C5D" sheet="1"/>
  <mergeCells count="12">
    <mergeCell ref="E3:E4"/>
    <mergeCell ref="F3:F4"/>
    <mergeCell ref="G3:G4"/>
    <mergeCell ref="H3:H4"/>
    <mergeCell ref="I2:J4"/>
    <mergeCell ref="A22:L22"/>
    <mergeCell ref="A1:L1"/>
    <mergeCell ref="B3:B4"/>
    <mergeCell ref="A2:A4"/>
    <mergeCell ref="K2:L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Orla Healy</cp:lastModifiedBy>
  <cp:lastPrinted>2015-02-19T12:31:37Z</cp:lastPrinted>
  <dcterms:created xsi:type="dcterms:W3CDTF">2013-09-16T09:55:35Z</dcterms:created>
  <dcterms:modified xsi:type="dcterms:W3CDTF">2017-02-22T09:21:56Z</dcterms:modified>
  <cp:category/>
  <cp:version/>
  <cp:contentType/>
  <cp:contentStatus/>
</cp:coreProperties>
</file>