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5860" windowHeight="13815" activeTab="0"/>
  </bookViews>
  <sheets>
    <sheet name="ELCQ2017Q1TBL8D" sheetId="1" r:id="rId1"/>
  </sheets>
  <definedNames>
    <definedName name="_xlnm.Print_Area" localSheetId="0">'ELCQ2017Q1TBL8D'!$A$1:$L$17</definedName>
    <definedName name="tbl8ddata">'ELCQ2017Q1TBL8D'!$A$44:$J$56</definedName>
  </definedNames>
  <calcPr fullCalcOnLoad="1"/>
</workbook>
</file>

<file path=xl/sharedStrings.xml><?xml version="1.0" encoding="utf-8"?>
<sst xmlns="http://schemas.openxmlformats.org/spreadsheetml/2006/main" count="49" uniqueCount="36">
  <si>
    <t>Public sector sub-sector</t>
  </si>
  <si>
    <t>Quarterly change</t>
  </si>
  <si>
    <t>Annual change</t>
  </si>
  <si>
    <t>€</t>
  </si>
  <si>
    <t>%</t>
  </si>
  <si>
    <t>Civil service</t>
  </si>
  <si>
    <t>Defence</t>
  </si>
  <si>
    <t>Garda Siochana</t>
  </si>
  <si>
    <t>Education</t>
  </si>
  <si>
    <t>Regional bodies</t>
  </si>
  <si>
    <t>Health</t>
  </si>
  <si>
    <t>Semi-state</t>
  </si>
  <si>
    <t xml:space="preserve">Total public sector </t>
  </si>
  <si>
    <t>Total public sector excluding semi-state bodies</t>
  </si>
  <si>
    <t>Semi-state by sub-sector</t>
  </si>
  <si>
    <t>Non Commercial Semi-state bodies</t>
  </si>
  <si>
    <t>Commercial Semi-state bodies</t>
  </si>
  <si>
    <t>* Preliminary Estimates</t>
  </si>
  <si>
    <t>Group</t>
  </si>
  <si>
    <t>Q112</t>
  </si>
  <si>
    <t>Q113</t>
  </si>
  <si>
    <t>Q114</t>
  </si>
  <si>
    <t>Q115</t>
  </si>
  <si>
    <t>Q116</t>
  </si>
  <si>
    <t>Q416</t>
  </si>
  <si>
    <t>Q117</t>
  </si>
  <si>
    <t>Q110</t>
  </si>
  <si>
    <t>Q111</t>
  </si>
  <si>
    <t>Gardai</t>
  </si>
  <si>
    <t>Regional Bodies</t>
  </si>
  <si>
    <t>Semi State</t>
  </si>
  <si>
    <t>Total Public Sector</t>
  </si>
  <si>
    <t>Public Sector ex Sem</t>
  </si>
  <si>
    <t>Non Comm Semi State</t>
  </si>
  <si>
    <t>Comm Semi State</t>
  </si>
  <si>
    <t>Private Sector</t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</si>
</sst>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+0.0;\-0.0"/>
    <numFmt numFmtId="165" formatCode="\+0.00;\-0.00"/>
    <numFmt numFmtId="166" formatCode="#,##0.00_ ;[Red]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Border="0">
      <alignment horizontal="left" vertical="top" wrapText="1"/>
      <protection/>
    </xf>
    <xf numFmtId="0" fontId="5" fillId="0" borderId="0" applyBorder="0">
      <alignment horizontal="left" vertical="top" wrapText="1"/>
      <protection/>
    </xf>
    <xf numFmtId="0" fontId="5" fillId="0" borderId="0" applyBorder="0">
      <alignment horizontal="left" vertical="top" wrapText="1"/>
      <protection/>
    </xf>
    <xf numFmtId="0" fontId="5" fillId="0" borderId="0" applyFont="0" applyBorder="0" applyAlignment="0">
      <protection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right" vertical="center"/>
      <protection hidden="1"/>
    </xf>
    <xf numFmtId="0" fontId="3" fillId="0" borderId="10" xfId="0" applyNumberFormat="1" applyFont="1" applyFill="1" applyBorder="1" applyAlignment="1" applyProtection="1">
      <alignment horizontal="right" vertical="center"/>
      <protection hidden="1"/>
    </xf>
    <xf numFmtId="49" fontId="3" fillId="0" borderId="10" xfId="0" applyNumberFormat="1" applyFont="1" applyFill="1" applyBorder="1" applyAlignment="1" applyProtection="1">
      <alignment horizontal="right" vertical="center"/>
      <protection hidden="1"/>
    </xf>
    <xf numFmtId="0" fontId="39" fillId="0" borderId="10" xfId="0" applyFont="1" applyFill="1" applyBorder="1" applyAlignment="1" applyProtection="1">
      <alignment horizontal="right" vertical="center"/>
      <protection hidden="1"/>
    </xf>
    <xf numFmtId="4" fontId="3" fillId="0" borderId="0" xfId="0" applyNumberFormat="1" applyFont="1" applyFill="1" applyBorder="1" applyAlignment="1" applyProtection="1">
      <alignment horizontal="right" vertical="center" wrapText="1"/>
      <protection hidden="1"/>
    </xf>
    <xf numFmtId="4" fontId="3" fillId="0" borderId="0" xfId="0" applyNumberFormat="1" applyFont="1" applyFill="1" applyBorder="1" applyAlignment="1" applyProtection="1">
      <alignment horizontal="right" vertical="center"/>
      <protection hidden="1"/>
    </xf>
    <xf numFmtId="164" fontId="4" fillId="0" borderId="0" xfId="0" applyNumberFormat="1" applyFont="1" applyFill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top"/>
      <protection hidden="1"/>
    </xf>
    <xf numFmtId="4" fontId="40" fillId="0" borderId="0" xfId="0" applyNumberFormat="1" applyFont="1" applyFill="1" applyBorder="1" applyAlignment="1" applyProtection="1">
      <alignment horizontal="right" vertical="top"/>
      <protection hidden="1"/>
    </xf>
    <xf numFmtId="4" fontId="5" fillId="0" borderId="0" xfId="0" applyNumberFormat="1" applyFont="1" applyFill="1" applyAlignment="1" applyProtection="1">
      <alignment horizontal="right" vertical="top"/>
      <protection hidden="1"/>
    </xf>
    <xf numFmtId="165" fontId="5" fillId="0" borderId="0" xfId="0" applyNumberFormat="1" applyFont="1" applyFill="1" applyAlignment="1" applyProtection="1">
      <alignment horizontal="right" vertical="top"/>
      <protection hidden="1"/>
    </xf>
    <xf numFmtId="164" fontId="6" fillId="0" borderId="0" xfId="0" applyNumberFormat="1" applyFont="1" applyFill="1" applyAlignment="1" applyProtection="1">
      <alignment horizontal="right" vertical="top"/>
      <protection hidden="1"/>
    </xf>
    <xf numFmtId="4" fontId="3" fillId="0" borderId="0" xfId="0" applyNumberFormat="1" applyFont="1" applyFill="1" applyAlignment="1" applyProtection="1">
      <alignment horizontal="right" vertical="top"/>
      <protection hidden="1"/>
    </xf>
    <xf numFmtId="4" fontId="3" fillId="0" borderId="0" xfId="0" applyNumberFormat="1" applyFont="1" applyFill="1" applyBorder="1" applyAlignment="1" applyProtection="1">
      <alignment horizontal="right" vertical="top"/>
      <protection hidden="1"/>
    </xf>
    <xf numFmtId="4" fontId="39" fillId="0" borderId="0" xfId="0" applyNumberFormat="1" applyFont="1" applyFill="1" applyBorder="1" applyAlignment="1" applyProtection="1">
      <alignment horizontal="right" vertical="top"/>
      <protection hidden="1"/>
    </xf>
    <xf numFmtId="165" fontId="3" fillId="0" borderId="0" xfId="0" applyNumberFormat="1" applyFont="1" applyFill="1" applyAlignment="1" applyProtection="1">
      <alignment horizontal="right" vertical="top"/>
      <protection hidden="1"/>
    </xf>
    <xf numFmtId="164" fontId="4" fillId="0" borderId="0" xfId="0" applyNumberFormat="1" applyFont="1" applyFill="1" applyAlignment="1" applyProtection="1">
      <alignment horizontal="right" vertical="top"/>
      <protection hidden="1"/>
    </xf>
    <xf numFmtId="4" fontId="3" fillId="0" borderId="11" xfId="0" applyNumberFormat="1" applyFont="1" applyFill="1" applyBorder="1" applyAlignment="1" applyProtection="1">
      <alignment horizontal="right" vertical="top"/>
      <protection hidden="1"/>
    </xf>
    <xf numFmtId="4" fontId="3" fillId="0" borderId="0" xfId="0" applyNumberFormat="1" applyFont="1" applyFill="1" applyAlignment="1" applyProtection="1">
      <alignment horizontal="right" vertical="top" wrapText="1"/>
      <protection hidden="1"/>
    </xf>
    <xf numFmtId="165" fontId="5" fillId="0" borderId="12" xfId="0" applyNumberFormat="1" applyFont="1" applyFill="1" applyBorder="1" applyAlignment="1" applyProtection="1">
      <alignment horizontal="right" vertical="top"/>
      <protection hidden="1"/>
    </xf>
    <xf numFmtId="164" fontId="6" fillId="0" borderId="12" xfId="0" applyNumberFormat="1" applyFont="1" applyFill="1" applyBorder="1" applyAlignment="1" applyProtection="1">
      <alignment horizontal="right" vertical="top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top"/>
      <protection hidden="1"/>
    </xf>
    <xf numFmtId="4" fontId="5" fillId="0" borderId="0" xfId="0" applyNumberFormat="1" applyFont="1" applyFill="1" applyAlignment="1" applyProtection="1">
      <alignment vertical="top"/>
      <protection hidden="1"/>
    </xf>
    <xf numFmtId="4" fontId="3" fillId="0" borderId="0" xfId="0" applyNumberFormat="1" applyFont="1" applyFill="1" applyAlignment="1" applyProtection="1">
      <alignment horizontal="left" vertical="top" wrapText="1"/>
      <protection hidden="1"/>
    </xf>
    <xf numFmtId="4" fontId="3" fillId="0" borderId="0" xfId="0" applyNumberFormat="1" applyFont="1" applyFill="1" applyBorder="1" applyAlignment="1" applyProtection="1">
      <alignment vertical="top" wrapText="1"/>
      <protection hidden="1"/>
    </xf>
    <xf numFmtId="0" fontId="0" fillId="0" borderId="0" xfId="0" applyFill="1" applyAlignment="1" applyProtection="1">
      <alignment vertical="top"/>
      <protection hidden="1"/>
    </xf>
    <xf numFmtId="4" fontId="3" fillId="0" borderId="11" xfId="0" applyNumberFormat="1" applyFont="1" applyFill="1" applyBorder="1" applyAlignment="1" applyProtection="1">
      <alignment horizontal="left" vertical="top" wrapText="1"/>
      <protection hidden="1"/>
    </xf>
    <xf numFmtId="4" fontId="5" fillId="0" borderId="0" xfId="0" applyNumberFormat="1" applyFont="1" applyFill="1" applyAlignment="1" applyProtection="1">
      <alignment horizontal="left" vertical="top"/>
      <protection hidden="1"/>
    </xf>
    <xf numFmtId="4" fontId="39" fillId="0" borderId="11" xfId="0" applyNumberFormat="1" applyFont="1" applyFill="1" applyBorder="1" applyAlignment="1" applyProtection="1">
      <alignment horizontal="right" vertical="top"/>
      <protection hidden="1"/>
    </xf>
    <xf numFmtId="4" fontId="5" fillId="0" borderId="11" xfId="0" applyNumberFormat="1" applyFont="1" applyFill="1" applyBorder="1" applyAlignment="1" applyProtection="1">
      <alignment horizontal="left" vertical="top"/>
      <protection hidden="1"/>
    </xf>
    <xf numFmtId="4" fontId="5" fillId="0" borderId="11" xfId="0" applyNumberFormat="1" applyFont="1" applyFill="1" applyBorder="1" applyAlignment="1" applyProtection="1">
      <alignment horizontal="right" vertical="top"/>
      <protection hidden="1"/>
    </xf>
    <xf numFmtId="4" fontId="40" fillId="0" borderId="11" xfId="0" applyNumberFormat="1" applyFont="1" applyFill="1" applyBorder="1" applyAlignment="1" applyProtection="1">
      <alignment horizontal="right" vertical="top"/>
      <protection hidden="1"/>
    </xf>
    <xf numFmtId="165" fontId="5" fillId="0" borderId="11" xfId="0" applyNumberFormat="1" applyFont="1" applyFill="1" applyBorder="1" applyAlignment="1" applyProtection="1">
      <alignment horizontal="right" vertical="top"/>
      <protection hidden="1"/>
    </xf>
    <xf numFmtId="164" fontId="6" fillId="0" borderId="11" xfId="0" applyNumberFormat="1" applyFont="1" applyFill="1" applyBorder="1" applyAlignment="1" applyProtection="1">
      <alignment horizontal="right" vertical="top"/>
      <protection hidden="1"/>
    </xf>
    <xf numFmtId="0" fontId="4" fillId="0" borderId="10" xfId="0" applyFont="1" applyFill="1" applyBorder="1" applyAlignment="1" applyProtection="1">
      <alignment horizontal="right" vertical="center"/>
      <protection hidden="1"/>
    </xf>
    <xf numFmtId="4" fontId="3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 applyProtection="1">
      <alignment horizontal="left" vertical="top" wrapText="1"/>
      <protection hidden="1"/>
    </xf>
    <xf numFmtId="4" fontId="3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2" xfId="0" applyFont="1" applyFill="1" applyBorder="1" applyAlignment="1" applyProtection="1">
      <alignment horizontal="left" vertical="center"/>
      <protection hidden="1"/>
    </xf>
    <xf numFmtId="0" fontId="3" fillId="0" borderId="11" xfId="0" applyFont="1" applyFill="1" applyBorder="1" applyAlignment="1" applyProtection="1">
      <alignment horizontal="left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Style 1" xfId="60"/>
    <cellStyle name="Style 2" xfId="61"/>
    <cellStyle name="Style 3" xfId="62"/>
    <cellStyle name="Style 4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SheetLayoutView="91" zoomScalePageLayoutView="0" workbookViewId="0" topLeftCell="A1">
      <selection activeCell="A1" sqref="A1:L1"/>
    </sheetView>
  </sheetViews>
  <sheetFormatPr defaultColWidth="9.140625" defaultRowHeight="15" customHeight="1"/>
  <cols>
    <col min="1" max="1" width="30.7109375" style="1" customWidth="1"/>
    <col min="2" max="12" width="10.7109375" style="1" customWidth="1"/>
    <col min="13" max="16384" width="9.140625" style="1" customWidth="1"/>
  </cols>
  <sheetData>
    <row r="1" spans="1:12" s="2" customFormat="1" ht="15" customHeight="1">
      <c r="A1" s="42" t="str">
        <f>"Table 8d Average hourly earnings excluding irregular earnings by public sector sub-sector and quarter"&amp;CHAR(185)</f>
        <v>Table 8d Average hourly earnings excluding irregular earnings by public sector sub-sector and quarter¹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5" customHeight="1">
      <c r="A2" s="43" t="s">
        <v>0</v>
      </c>
      <c r="B2" s="4" t="str">
        <f>20&amp;RIGHT(B44,2)</f>
        <v>2012</v>
      </c>
      <c r="C2" s="4" t="str">
        <f aca="true" t="shared" si="0" ref="C2:H2">20&amp;RIGHT(C44,2)</f>
        <v>2013</v>
      </c>
      <c r="D2" s="4" t="str">
        <f t="shared" si="0"/>
        <v>2014</v>
      </c>
      <c r="E2" s="4" t="str">
        <f t="shared" si="0"/>
        <v>2015</v>
      </c>
      <c r="F2" s="5" t="str">
        <f t="shared" si="0"/>
        <v>2016</v>
      </c>
      <c r="G2" s="6" t="str">
        <f t="shared" si="0"/>
        <v>2016</v>
      </c>
      <c r="H2" s="7" t="str">
        <f t="shared" si="0"/>
        <v>2017</v>
      </c>
      <c r="I2" s="45" t="s">
        <v>1</v>
      </c>
      <c r="J2" s="45"/>
      <c r="K2" s="45" t="s">
        <v>2</v>
      </c>
      <c r="L2" s="45"/>
    </row>
    <row r="3" spans="1:12" ht="15" customHeight="1">
      <c r="A3" s="44"/>
      <c r="B3" s="39" t="str">
        <f aca="true" t="shared" si="1" ref="B3:G3">LEFT(B44,2)</f>
        <v>Q1</v>
      </c>
      <c r="C3" s="39" t="str">
        <f t="shared" si="1"/>
        <v>Q1</v>
      </c>
      <c r="D3" s="39" t="str">
        <f t="shared" si="1"/>
        <v>Q1</v>
      </c>
      <c r="E3" s="40" t="str">
        <f t="shared" si="1"/>
        <v>Q1</v>
      </c>
      <c r="F3" s="40" t="str">
        <f t="shared" si="1"/>
        <v>Q1</v>
      </c>
      <c r="G3" s="40" t="str">
        <f t="shared" si="1"/>
        <v>Q4</v>
      </c>
      <c r="H3" s="40" t="str">
        <f>LEFT(H44,2)&amp;"*"</f>
        <v>Q1*</v>
      </c>
      <c r="I3" s="46"/>
      <c r="J3" s="46"/>
      <c r="K3" s="46"/>
      <c r="L3" s="46"/>
    </row>
    <row r="4" spans="1:12" ht="15" customHeight="1">
      <c r="A4" s="25"/>
      <c r="B4" s="8" t="s">
        <v>3</v>
      </c>
      <c r="C4" s="8" t="s">
        <v>3</v>
      </c>
      <c r="D4" s="8" t="s">
        <v>3</v>
      </c>
      <c r="E4" s="8" t="s">
        <v>3</v>
      </c>
      <c r="F4" s="9" t="s">
        <v>3</v>
      </c>
      <c r="G4" s="9" t="s">
        <v>3</v>
      </c>
      <c r="H4" s="9" t="s">
        <v>3</v>
      </c>
      <c r="I4" s="9" t="s">
        <v>3</v>
      </c>
      <c r="J4" s="10" t="s">
        <v>4</v>
      </c>
      <c r="K4" s="9" t="s">
        <v>3</v>
      </c>
      <c r="L4" s="10" t="s">
        <v>4</v>
      </c>
    </row>
    <row r="5" spans="1:12" ht="15" customHeight="1">
      <c r="A5" s="26" t="s">
        <v>5</v>
      </c>
      <c r="B5" s="11">
        <f>B45</f>
        <v>26.24</v>
      </c>
      <c r="C5" s="11">
        <f aca="true" t="shared" si="2" ref="C5:H5">C45</f>
        <v>26.47</v>
      </c>
      <c r="D5" s="11">
        <f t="shared" si="2"/>
        <v>25.09</v>
      </c>
      <c r="E5" s="12">
        <f t="shared" si="2"/>
        <v>25.09</v>
      </c>
      <c r="F5" s="12">
        <f t="shared" si="2"/>
        <v>24.4</v>
      </c>
      <c r="G5" s="12">
        <f t="shared" si="2"/>
        <v>24.43</v>
      </c>
      <c r="H5" s="13">
        <f t="shared" si="2"/>
        <v>24.52</v>
      </c>
      <c r="I5" s="14">
        <f aca="true" t="shared" si="3" ref="I5:I11">IF(OR(ROUND((H5-G5),2)&gt;0,ROUND((H5-G5),2)&lt;0),ROUND((H5-G5),2),"-")</f>
        <v>0.09</v>
      </c>
      <c r="J5" s="15">
        <f aca="true" t="shared" si="4" ref="J5:J11">IF(OR(ROUND((H5-G5)/G5*100,1)&gt;0,ROUND((H5-G5)/G5*100,1)&lt;0),ROUND((H5-G5)/G5*100,1),"-")</f>
        <v>0.4</v>
      </c>
      <c r="K5" s="14">
        <f aca="true" t="shared" si="5" ref="K5:K11">IF(OR(ROUND((H5-F5),2)&gt;0,ROUND((H5-F5),2)&lt;0),ROUND((H5-F5),2),"-")</f>
        <v>0.12</v>
      </c>
      <c r="L5" s="15">
        <f aca="true" t="shared" si="6" ref="L5:L11">IF(OR(ROUND((H5-F5)/F5*100,1)&gt;0,ROUND((H5-F5)/F5*100,1)&lt;0),ROUND((H5-F5)/F5*100,1),"-")</f>
        <v>0.5</v>
      </c>
    </row>
    <row r="6" spans="1:12" ht="15" customHeight="1">
      <c r="A6" s="26" t="s">
        <v>6</v>
      </c>
      <c r="B6" s="11">
        <f aca="true" t="shared" si="7" ref="B6:H11">B46</f>
        <v>22.78</v>
      </c>
      <c r="C6" s="11">
        <f t="shared" si="7"/>
        <v>22.2</v>
      </c>
      <c r="D6" s="11">
        <f t="shared" si="7"/>
        <v>21.89</v>
      </c>
      <c r="E6" s="12">
        <f t="shared" si="7"/>
        <v>22.08</v>
      </c>
      <c r="F6" s="12">
        <f t="shared" si="7"/>
        <v>21.97</v>
      </c>
      <c r="G6" s="12">
        <f t="shared" si="7"/>
        <v>21.86</v>
      </c>
      <c r="H6" s="13">
        <f t="shared" si="7"/>
        <v>22.02</v>
      </c>
      <c r="I6" s="14">
        <f t="shared" si="3"/>
        <v>0.16</v>
      </c>
      <c r="J6" s="15">
        <f t="shared" si="4"/>
        <v>0.7</v>
      </c>
      <c r="K6" s="14">
        <f t="shared" si="5"/>
        <v>0.05</v>
      </c>
      <c r="L6" s="15">
        <f t="shared" si="6"/>
        <v>0.2</v>
      </c>
    </row>
    <row r="7" spans="1:12" ht="15" customHeight="1">
      <c r="A7" s="26" t="s">
        <v>7</v>
      </c>
      <c r="B7" s="11">
        <f t="shared" si="7"/>
        <v>24.5</v>
      </c>
      <c r="C7" s="11">
        <f t="shared" si="7"/>
        <v>25</v>
      </c>
      <c r="D7" s="11">
        <f t="shared" si="7"/>
        <v>25.03</v>
      </c>
      <c r="E7" s="12">
        <f t="shared" si="7"/>
        <v>24.92</v>
      </c>
      <c r="F7" s="12">
        <f t="shared" si="7"/>
        <v>24.86</v>
      </c>
      <c r="G7" s="12">
        <f t="shared" si="7"/>
        <v>24.78</v>
      </c>
      <c r="H7" s="13">
        <f t="shared" si="7"/>
        <v>24.82</v>
      </c>
      <c r="I7" s="14">
        <f t="shared" si="3"/>
        <v>0.04</v>
      </c>
      <c r="J7" s="15">
        <f t="shared" si="4"/>
        <v>0.2</v>
      </c>
      <c r="K7" s="14">
        <f t="shared" si="5"/>
        <v>-0.04</v>
      </c>
      <c r="L7" s="15">
        <f t="shared" si="6"/>
        <v>-0.2</v>
      </c>
    </row>
    <row r="8" spans="1:12" ht="15" customHeight="1">
      <c r="A8" s="26" t="s">
        <v>8</v>
      </c>
      <c r="B8" s="11">
        <f t="shared" si="7"/>
        <v>37.94</v>
      </c>
      <c r="C8" s="11">
        <f t="shared" si="7"/>
        <v>38.37</v>
      </c>
      <c r="D8" s="11">
        <f t="shared" si="7"/>
        <v>37.67</v>
      </c>
      <c r="E8" s="12">
        <f t="shared" si="7"/>
        <v>37.07</v>
      </c>
      <c r="F8" s="12">
        <f t="shared" si="7"/>
        <v>37.28</v>
      </c>
      <c r="G8" s="12">
        <f t="shared" si="7"/>
        <v>37.09</v>
      </c>
      <c r="H8" s="13">
        <f t="shared" si="7"/>
        <v>37.4</v>
      </c>
      <c r="I8" s="14">
        <f t="shared" si="3"/>
        <v>0.31</v>
      </c>
      <c r="J8" s="15">
        <f t="shared" si="4"/>
        <v>0.8</v>
      </c>
      <c r="K8" s="14">
        <f t="shared" si="5"/>
        <v>0.12</v>
      </c>
      <c r="L8" s="15">
        <f t="shared" si="6"/>
        <v>0.3</v>
      </c>
    </row>
    <row r="9" spans="1:12" ht="15" customHeight="1">
      <c r="A9" s="26" t="s">
        <v>9</v>
      </c>
      <c r="B9" s="11">
        <f t="shared" si="7"/>
        <v>23</v>
      </c>
      <c r="C9" s="11">
        <f t="shared" si="7"/>
        <v>23.25</v>
      </c>
      <c r="D9" s="11">
        <f t="shared" si="7"/>
        <v>22.48</v>
      </c>
      <c r="E9" s="12">
        <f t="shared" si="7"/>
        <v>22.49</v>
      </c>
      <c r="F9" s="12">
        <f t="shared" si="7"/>
        <v>22.71</v>
      </c>
      <c r="G9" s="12">
        <f t="shared" si="7"/>
        <v>22.75</v>
      </c>
      <c r="H9" s="13">
        <f t="shared" si="7"/>
        <v>22.47</v>
      </c>
      <c r="I9" s="14">
        <f t="shared" si="3"/>
        <v>-0.28</v>
      </c>
      <c r="J9" s="15">
        <f t="shared" si="4"/>
        <v>-1.2</v>
      </c>
      <c r="K9" s="14">
        <f t="shared" si="5"/>
        <v>-0.24</v>
      </c>
      <c r="L9" s="15">
        <f t="shared" si="6"/>
        <v>-1.1</v>
      </c>
    </row>
    <row r="10" spans="1:12" ht="15" customHeight="1">
      <c r="A10" s="26" t="s">
        <v>10</v>
      </c>
      <c r="B10" s="11">
        <f t="shared" si="7"/>
        <v>24.87</v>
      </c>
      <c r="C10" s="11">
        <f t="shared" si="7"/>
        <v>24.92</v>
      </c>
      <c r="D10" s="11">
        <f t="shared" si="7"/>
        <v>24.02</v>
      </c>
      <c r="E10" s="12">
        <f t="shared" si="7"/>
        <v>23.94</v>
      </c>
      <c r="F10" s="12">
        <f t="shared" si="7"/>
        <v>23.72</v>
      </c>
      <c r="G10" s="12">
        <f t="shared" si="7"/>
        <v>23.86</v>
      </c>
      <c r="H10" s="13">
        <f t="shared" si="7"/>
        <v>23.78</v>
      </c>
      <c r="I10" s="14">
        <f t="shared" si="3"/>
        <v>-0.08</v>
      </c>
      <c r="J10" s="15">
        <f t="shared" si="4"/>
        <v>-0.3</v>
      </c>
      <c r="K10" s="14">
        <f t="shared" si="5"/>
        <v>0.06</v>
      </c>
      <c r="L10" s="15">
        <f t="shared" si="6"/>
        <v>0.3</v>
      </c>
    </row>
    <row r="11" spans="1:12" ht="15" customHeight="1">
      <c r="A11" s="27" t="s">
        <v>11</v>
      </c>
      <c r="B11" s="11">
        <f t="shared" si="7"/>
        <v>26.01</v>
      </c>
      <c r="C11" s="11">
        <f t="shared" si="7"/>
        <v>25.88</v>
      </c>
      <c r="D11" s="11">
        <f t="shared" si="7"/>
        <v>25.82</v>
      </c>
      <c r="E11" s="12">
        <f t="shared" si="7"/>
        <v>26.06</v>
      </c>
      <c r="F11" s="12">
        <f t="shared" si="7"/>
        <v>26.23</v>
      </c>
      <c r="G11" s="12">
        <f t="shared" si="7"/>
        <v>26.4</v>
      </c>
      <c r="H11" s="13">
        <f t="shared" si="7"/>
        <v>26.63</v>
      </c>
      <c r="I11" s="14">
        <f t="shared" si="3"/>
        <v>0.23</v>
      </c>
      <c r="J11" s="15">
        <f t="shared" si="4"/>
        <v>0.9</v>
      </c>
      <c r="K11" s="14">
        <f t="shared" si="5"/>
        <v>0.4</v>
      </c>
      <c r="L11" s="15">
        <f t="shared" si="6"/>
        <v>1.5</v>
      </c>
    </row>
    <row r="12" spans="1:12" ht="25.5" customHeight="1">
      <c r="A12" s="29" t="s">
        <v>12</v>
      </c>
      <c r="B12" s="17">
        <f>B52</f>
        <v>27.71</v>
      </c>
      <c r="C12" s="17">
        <f aca="true" t="shared" si="8" ref="C12:H12">C52</f>
        <v>27.81</v>
      </c>
      <c r="D12" s="17">
        <f t="shared" si="8"/>
        <v>27.17</v>
      </c>
      <c r="E12" s="18">
        <f t="shared" si="8"/>
        <v>27.1</v>
      </c>
      <c r="F12" s="18">
        <f t="shared" si="8"/>
        <v>27.05</v>
      </c>
      <c r="G12" s="18">
        <f t="shared" si="8"/>
        <v>27.07</v>
      </c>
      <c r="H12" s="17">
        <f t="shared" si="8"/>
        <v>27.16</v>
      </c>
      <c r="I12" s="19">
        <f>IF(OR(ROUND((H12-G12),2)&gt;0,ROUND((H12-G12),2)&lt;0),ROUND((H12-G12),2),"-")</f>
        <v>0.09</v>
      </c>
      <c r="J12" s="20">
        <f>IF(OR(ROUND((H12-G12)/G12*100,1)&gt;0,ROUND((H12-G12)/G12*100,1)&lt;0),ROUND((H12-G12)/G12*100,1),"-")</f>
        <v>0.3</v>
      </c>
      <c r="K12" s="19">
        <f>IF(OR(ROUND((H12-F12),2)&gt;0,ROUND((H12-F12),2)&lt;0),ROUND((H12-F12),2),"-")</f>
        <v>0.11</v>
      </c>
      <c r="L12" s="20">
        <f>IF(OR(ROUND((H12-F12)/F12*100,1)&gt;0,ROUND((H12-F12)/F12*100,1)&lt;0),ROUND((H12-F12)/F12*100,1),"-")</f>
        <v>0.4</v>
      </c>
    </row>
    <row r="13" spans="1:12" ht="25.5" customHeight="1">
      <c r="A13" s="31" t="s">
        <v>13</v>
      </c>
      <c r="B13" s="21">
        <f>B53</f>
        <v>28</v>
      </c>
      <c r="C13" s="21">
        <f aca="true" t="shared" si="9" ref="C13:H13">C53</f>
        <v>28.16</v>
      </c>
      <c r="D13" s="21">
        <f t="shared" si="9"/>
        <v>27.42</v>
      </c>
      <c r="E13" s="33">
        <f t="shared" si="9"/>
        <v>27.3</v>
      </c>
      <c r="F13" s="33">
        <f t="shared" si="9"/>
        <v>27.2</v>
      </c>
      <c r="G13" s="33">
        <f t="shared" si="9"/>
        <v>27.2</v>
      </c>
      <c r="H13" s="21">
        <f t="shared" si="9"/>
        <v>27.26</v>
      </c>
      <c r="I13" s="19">
        <f>IF(OR(ROUND((H13-G13),2)&gt;0,ROUND((H13-G13),2)&lt;0),ROUND((H13-G13),2),"-")</f>
        <v>0.06</v>
      </c>
      <c r="J13" s="20">
        <f>IF(OR(ROUND((H13-G13)/G13*100,1)&gt;0,ROUND((H13-G13)/G13*100,1)&lt;0),ROUND((H13-G13)/G13*100,1),"-")</f>
        <v>0.2</v>
      </c>
      <c r="K13" s="19">
        <f>IF(OR(ROUND((H13-F13),2)&gt;0,ROUND((H13-F13),2)&lt;0),ROUND((H13-F13),2),"-")</f>
        <v>0.06</v>
      </c>
      <c r="L13" s="20">
        <f>IF(OR(ROUND((H13-F13)/F13*100,1)&gt;0,ROUND((H13-F13)/F13*100,1)&lt;0),ROUND((H13-F13)/F13*100,1),"-")</f>
        <v>0.2</v>
      </c>
    </row>
    <row r="14" spans="1:12" ht="15" customHeight="1">
      <c r="A14" s="28" t="s">
        <v>14</v>
      </c>
      <c r="B14" s="22"/>
      <c r="C14" s="22"/>
      <c r="D14" s="22"/>
      <c r="E14" s="22"/>
      <c r="F14" s="16"/>
      <c r="G14" s="16"/>
      <c r="H14" s="16"/>
      <c r="I14" s="23"/>
      <c r="J14" s="24"/>
      <c r="K14" s="23"/>
      <c r="L14" s="24"/>
    </row>
    <row r="15" spans="1:12" ht="15" customHeight="1">
      <c r="A15" s="32" t="s">
        <v>15</v>
      </c>
      <c r="B15" s="11">
        <f>B54</f>
        <v>30.28</v>
      </c>
      <c r="C15" s="11">
        <f aca="true" t="shared" si="10" ref="C15:H16">C54</f>
        <v>30.28</v>
      </c>
      <c r="D15" s="11">
        <f t="shared" si="10"/>
        <v>27.93</v>
      </c>
      <c r="E15" s="12">
        <f t="shared" si="10"/>
        <v>27.97</v>
      </c>
      <c r="F15" s="12">
        <f t="shared" si="10"/>
        <v>27.81</v>
      </c>
      <c r="G15" s="12">
        <f t="shared" si="10"/>
        <v>27.4</v>
      </c>
      <c r="H15" s="13">
        <f t="shared" si="10"/>
        <v>27.51</v>
      </c>
      <c r="I15" s="14">
        <f>IF(OR(ROUND((H15-G15),2)&gt;0,ROUND((H15-G15),2)&lt;0),ROUND((H15-G15),2),"-")</f>
        <v>0.11</v>
      </c>
      <c r="J15" s="15">
        <f>IF(OR(ROUND((H15-G15)/G15*100,1)&gt;0,ROUND((H15-G15)/G15*100,1)&lt;0),ROUND((H15-G15)/G15*100,1),"-")</f>
        <v>0.4</v>
      </c>
      <c r="K15" s="14">
        <f>IF(OR(ROUND((H15-F15),2)&gt;0,ROUND((H15-F15),2)&lt;0),ROUND((H15-F15),2),"-")</f>
        <v>-0.3</v>
      </c>
      <c r="L15" s="15">
        <f>IF(OR(ROUND((H15-F15)/F15*100,1)&gt;0,ROUND((H15-F15)/F15*100,1)&lt;0),ROUND((H15-F15)/F15*100,1),"-")</f>
        <v>-1.1</v>
      </c>
    </row>
    <row r="16" spans="1:12" ht="15" customHeight="1">
      <c r="A16" s="34" t="s">
        <v>16</v>
      </c>
      <c r="B16" s="35">
        <f>B55</f>
        <v>24.85</v>
      </c>
      <c r="C16" s="35">
        <f t="shared" si="10"/>
        <v>24.77</v>
      </c>
      <c r="D16" s="35">
        <f t="shared" si="10"/>
        <v>25.11</v>
      </c>
      <c r="E16" s="36">
        <f t="shared" si="10"/>
        <v>25.39</v>
      </c>
      <c r="F16" s="36">
        <f t="shared" si="10"/>
        <v>25.74</v>
      </c>
      <c r="G16" s="36">
        <f t="shared" si="10"/>
        <v>26.07</v>
      </c>
      <c r="H16" s="35">
        <f t="shared" si="10"/>
        <v>26.34</v>
      </c>
      <c r="I16" s="37">
        <f>IF(OR(ROUND((H16-G16),2)&gt;0,ROUND((H16-G16),2)&lt;0),ROUND((H16-G16),2),"-")</f>
        <v>0.27</v>
      </c>
      <c r="J16" s="38">
        <f>IF(OR(ROUND((H16-G16)/G16*100,1)&gt;0,ROUND((H16-G16)/G16*100,1)&lt;0),ROUND((H16-G16)/G16*100,1),"-")</f>
        <v>1</v>
      </c>
      <c r="K16" s="37">
        <f>IF(OR(ROUND((H16-F16),2)&gt;0,ROUND((H16-F16),2)&lt;0),ROUND((H16-F16),2),"-")</f>
        <v>0.6</v>
      </c>
      <c r="L16" s="38">
        <f>IF(OR(ROUND((H16-F16)/F16*100,1)&gt;0,ROUND((H16-F16)/F16*100,1)&lt;0),ROUND((H16-F16)/F16*100,1),"-")</f>
        <v>2.3</v>
      </c>
    </row>
    <row r="17" spans="1:12" ht="15" customHeight="1">
      <c r="A17" s="41" t="str">
        <f>CHAR(185)&amp;" To calculate average hourly irregular earnings subtract values in Table 8d from Table 8b."</f>
        <v>¹ To calculate average hourly irregular earnings subtract values in Table 8d from Table 8b.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1:12" ht="15" customHeight="1">
      <c r="A18" s="41" t="s">
        <v>17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19" spans="1:12" ht="15" customHeight="1" hidden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ht="15" customHeight="1" hidden="1"/>
    <row r="21" ht="15" customHeight="1" hidden="1"/>
    <row r="22" ht="15" customHeight="1" hidden="1"/>
    <row r="23" ht="15" customHeight="1" hidden="1"/>
    <row r="24" ht="15" customHeight="1" hidden="1"/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spans="1:10" ht="15" customHeight="1" hidden="1">
      <c r="A44" s="30" t="s">
        <v>18</v>
      </c>
      <c r="B44" s="30" t="s">
        <v>19</v>
      </c>
      <c r="C44" s="30" t="s">
        <v>20</v>
      </c>
      <c r="D44" s="30" t="s">
        <v>21</v>
      </c>
      <c r="E44" s="30" t="s">
        <v>22</v>
      </c>
      <c r="F44" s="30" t="s">
        <v>23</v>
      </c>
      <c r="G44" s="30" t="s">
        <v>24</v>
      </c>
      <c r="H44" s="30" t="s">
        <v>25</v>
      </c>
      <c r="I44" s="30" t="s">
        <v>26</v>
      </c>
      <c r="J44" s="30" t="s">
        <v>27</v>
      </c>
    </row>
    <row r="45" spans="1:8" ht="15" customHeight="1" hidden="1">
      <c r="A45" s="30" t="s">
        <v>5</v>
      </c>
      <c r="B45" s="30">
        <v>26.24</v>
      </c>
      <c r="C45" s="30">
        <v>26.47</v>
      </c>
      <c r="D45" s="30">
        <v>25.09</v>
      </c>
      <c r="E45" s="30">
        <v>25.09</v>
      </c>
      <c r="F45" s="30">
        <v>24.4</v>
      </c>
      <c r="G45" s="30">
        <v>24.43</v>
      </c>
      <c r="H45" s="30">
        <v>24.52</v>
      </c>
    </row>
    <row r="46" spans="1:8" ht="15" customHeight="1" hidden="1">
      <c r="A46" s="30" t="s">
        <v>6</v>
      </c>
      <c r="B46" s="30">
        <v>22.78</v>
      </c>
      <c r="C46" s="30">
        <v>22.2</v>
      </c>
      <c r="D46" s="30">
        <v>21.89</v>
      </c>
      <c r="E46" s="30">
        <v>22.08</v>
      </c>
      <c r="F46" s="30">
        <v>21.97</v>
      </c>
      <c r="G46" s="30">
        <v>21.86</v>
      </c>
      <c r="H46" s="30">
        <v>22.02</v>
      </c>
    </row>
    <row r="47" spans="1:8" ht="15" customHeight="1" hidden="1">
      <c r="A47" s="30" t="s">
        <v>28</v>
      </c>
      <c r="B47" s="30">
        <v>24.5</v>
      </c>
      <c r="C47" s="30">
        <v>25</v>
      </c>
      <c r="D47" s="30">
        <v>25.03</v>
      </c>
      <c r="E47" s="30">
        <v>24.92</v>
      </c>
      <c r="F47" s="30">
        <v>24.86</v>
      </c>
      <c r="G47" s="30">
        <v>24.78</v>
      </c>
      <c r="H47" s="30">
        <v>24.82</v>
      </c>
    </row>
    <row r="48" spans="1:8" ht="15" customHeight="1" hidden="1">
      <c r="A48" s="30" t="s">
        <v>8</v>
      </c>
      <c r="B48" s="30">
        <v>37.94</v>
      </c>
      <c r="C48" s="30">
        <v>38.37</v>
      </c>
      <c r="D48" s="30">
        <v>37.67</v>
      </c>
      <c r="E48" s="30">
        <v>37.07</v>
      </c>
      <c r="F48" s="30">
        <v>37.28</v>
      </c>
      <c r="G48" s="30">
        <v>37.09</v>
      </c>
      <c r="H48" s="30">
        <v>37.4</v>
      </c>
    </row>
    <row r="49" spans="1:8" ht="15" customHeight="1" hidden="1">
      <c r="A49" s="30" t="s">
        <v>29</v>
      </c>
      <c r="B49" s="30">
        <v>23</v>
      </c>
      <c r="C49" s="30">
        <v>23.25</v>
      </c>
      <c r="D49" s="30">
        <v>22.48</v>
      </c>
      <c r="E49" s="30">
        <v>22.49</v>
      </c>
      <c r="F49" s="30">
        <v>22.71</v>
      </c>
      <c r="G49" s="30">
        <v>22.75</v>
      </c>
      <c r="H49" s="30">
        <v>22.47</v>
      </c>
    </row>
    <row r="50" spans="1:8" ht="15" customHeight="1" hidden="1">
      <c r="A50" s="30" t="s">
        <v>10</v>
      </c>
      <c r="B50" s="30">
        <v>24.87</v>
      </c>
      <c r="C50" s="30">
        <v>24.92</v>
      </c>
      <c r="D50" s="30">
        <v>24.02</v>
      </c>
      <c r="E50" s="30">
        <v>23.94</v>
      </c>
      <c r="F50" s="30">
        <v>23.72</v>
      </c>
      <c r="G50" s="30">
        <v>23.86</v>
      </c>
      <c r="H50" s="30">
        <v>23.78</v>
      </c>
    </row>
    <row r="51" spans="1:8" ht="15" customHeight="1" hidden="1">
      <c r="A51" s="30" t="s">
        <v>30</v>
      </c>
      <c r="B51" s="30">
        <v>26.01</v>
      </c>
      <c r="C51" s="30">
        <v>25.88</v>
      </c>
      <c r="D51" s="30">
        <v>25.82</v>
      </c>
      <c r="E51" s="30">
        <v>26.06</v>
      </c>
      <c r="F51" s="30">
        <v>26.23</v>
      </c>
      <c r="G51" s="30">
        <v>26.4</v>
      </c>
      <c r="H51" s="30">
        <v>26.63</v>
      </c>
    </row>
    <row r="52" spans="1:8" ht="15" customHeight="1" hidden="1">
      <c r="A52" s="30" t="s">
        <v>31</v>
      </c>
      <c r="B52" s="30">
        <v>27.71</v>
      </c>
      <c r="C52" s="30">
        <v>27.81</v>
      </c>
      <c r="D52" s="30">
        <v>27.17</v>
      </c>
      <c r="E52" s="30">
        <v>27.1</v>
      </c>
      <c r="F52" s="30">
        <v>27.05</v>
      </c>
      <c r="G52" s="30">
        <v>27.07</v>
      </c>
      <c r="H52" s="30">
        <v>27.16</v>
      </c>
    </row>
    <row r="53" spans="1:8" ht="15" customHeight="1" hidden="1">
      <c r="A53" s="30" t="s">
        <v>32</v>
      </c>
      <c r="B53" s="30">
        <v>28</v>
      </c>
      <c r="C53" s="30">
        <v>28.16</v>
      </c>
      <c r="D53" s="30">
        <v>27.42</v>
      </c>
      <c r="E53" s="30">
        <v>27.3</v>
      </c>
      <c r="F53" s="30">
        <v>27.2</v>
      </c>
      <c r="G53" s="30">
        <v>27.2</v>
      </c>
      <c r="H53" s="30">
        <v>27.26</v>
      </c>
    </row>
    <row r="54" spans="1:8" ht="15" customHeight="1" hidden="1">
      <c r="A54" s="30" t="s">
        <v>33</v>
      </c>
      <c r="B54" s="30">
        <v>30.28</v>
      </c>
      <c r="C54" s="30">
        <v>30.28</v>
      </c>
      <c r="D54" s="30">
        <v>27.93</v>
      </c>
      <c r="E54" s="30">
        <v>27.97</v>
      </c>
      <c r="F54" s="30">
        <v>27.81</v>
      </c>
      <c r="G54" s="30">
        <v>27.4</v>
      </c>
      <c r="H54" s="30">
        <v>27.51</v>
      </c>
    </row>
    <row r="55" spans="1:8" ht="15" customHeight="1" hidden="1">
      <c r="A55" s="30" t="s">
        <v>34</v>
      </c>
      <c r="B55" s="30">
        <v>24.85</v>
      </c>
      <c r="C55" s="30">
        <v>24.77</v>
      </c>
      <c r="D55" s="30">
        <v>25.11</v>
      </c>
      <c r="E55" s="30">
        <v>25.39</v>
      </c>
      <c r="F55" s="30">
        <v>25.74</v>
      </c>
      <c r="G55" s="30">
        <v>26.07</v>
      </c>
      <c r="H55" s="30">
        <v>26.34</v>
      </c>
    </row>
    <row r="56" spans="1:8" ht="15" customHeight="1" hidden="1">
      <c r="A56" s="30" t="s">
        <v>35</v>
      </c>
      <c r="B56" s="30">
        <v>18.59</v>
      </c>
      <c r="C56" s="30">
        <v>18.7</v>
      </c>
      <c r="D56" s="30">
        <v>18.93</v>
      </c>
      <c r="E56" s="30">
        <v>18.9</v>
      </c>
      <c r="F56" s="30">
        <v>19.11</v>
      </c>
      <c r="G56" s="30">
        <v>19.27</v>
      </c>
      <c r="H56" s="30">
        <v>19.43</v>
      </c>
    </row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</sheetData>
  <sheetProtection password="9C5D" sheet="1"/>
  <mergeCells count="6">
    <mergeCell ref="A18:L18"/>
    <mergeCell ref="A1:L1"/>
    <mergeCell ref="A2:A3"/>
    <mergeCell ref="K2:L3"/>
    <mergeCell ref="I2:J3"/>
    <mergeCell ref="A17:L17"/>
  </mergeCells>
  <printOptions/>
  <pageMargins left="0.7" right="0.7" top="0.75" bottom="0.75" header="0.3" footer="0.3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Ronan O'Sullivan</dc:creator>
  <cp:keywords/>
  <dc:description/>
  <cp:lastModifiedBy>Karen Desmond</cp:lastModifiedBy>
  <cp:lastPrinted>2015-02-20T11:49:27Z</cp:lastPrinted>
  <dcterms:created xsi:type="dcterms:W3CDTF">2013-09-16T10:03:51Z</dcterms:created>
  <dcterms:modified xsi:type="dcterms:W3CDTF">2017-05-25T15:09:58Z</dcterms:modified>
  <cp:category/>
  <cp:version/>
  <cp:contentType/>
  <cp:contentStatus/>
</cp:coreProperties>
</file>